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39 - Prospect Isabelle David - CLT00029\01- ADMINISTRATIF\"/>
    </mc:Choice>
  </mc:AlternateContent>
  <xr:revisionPtr revIDLastSave="0" documentId="13_ncr:1_{A8B6A2D0-6D56-46E5-A0B0-F613BAC3D158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2" l="1"/>
  <c r="L9" i="2"/>
  <c r="L7" i="2"/>
  <c r="M7" i="2" s="1"/>
  <c r="E7" i="1"/>
  <c r="E3" i="1" s="1"/>
  <c r="E10" i="1"/>
  <c r="D11" i="1"/>
  <c r="M4" i="2"/>
  <c r="G9" i="2"/>
  <c r="J9" i="2" s="1"/>
  <c r="H7" i="2"/>
  <c r="H5" i="2"/>
  <c r="E13" i="2"/>
  <c r="E12" i="2"/>
  <c r="E5" i="2"/>
  <c r="E6" i="2"/>
  <c r="E7" i="2"/>
  <c r="E8" i="2"/>
  <c r="D9" i="2"/>
  <c r="H9" i="2" l="1"/>
  <c r="E9" i="2"/>
  <c r="D6" i="1" l="1"/>
  <c r="E6" i="1" s="1"/>
  <c r="E16" i="1"/>
  <c r="E5" i="1"/>
  <c r="I17" i="2" l="1"/>
</calcChain>
</file>

<file path=xl/sharedStrings.xml><?xml version="1.0" encoding="utf-8"?>
<sst xmlns="http://schemas.openxmlformats.org/spreadsheetml/2006/main" count="54" uniqueCount="47">
  <si>
    <t>nb H</t>
  </si>
  <si>
    <t>Remise au propre de l'existant</t>
  </si>
  <si>
    <t>calcul tarif + realisation devis</t>
  </si>
  <si>
    <t>HEURES PASSEES</t>
  </si>
  <si>
    <t>DEPENSES</t>
  </si>
  <si>
    <t>Impression</t>
  </si>
  <si>
    <t>en €</t>
  </si>
  <si>
    <t>CLIENTS DAVID</t>
  </si>
  <si>
    <t>RV découverte</t>
  </si>
  <si>
    <t>RV déco</t>
  </si>
  <si>
    <t>Heures</t>
  </si>
  <si>
    <t>offert</t>
  </si>
  <si>
    <t>devis</t>
  </si>
  <si>
    <t>remise au propre</t>
  </si>
  <si>
    <t>recherche esquisses</t>
  </si>
  <si>
    <t>depl + 2 rv</t>
  </si>
  <si>
    <t>conception</t>
  </si>
  <si>
    <t>rv releve avec depl</t>
  </si>
  <si>
    <t>rv pres avec depl</t>
  </si>
  <si>
    <t>Relevé de mesures (hors depl)</t>
  </si>
  <si>
    <t>19h30</t>
  </si>
  <si>
    <t>21h20</t>
  </si>
  <si>
    <t>Esquisse</t>
  </si>
  <si>
    <t>15h20</t>
  </si>
  <si>
    <t>16h40</t>
  </si>
  <si>
    <t>Tarif devis</t>
  </si>
  <si>
    <t>Tarif estimé</t>
  </si>
  <si>
    <t>Heures réelles</t>
  </si>
  <si>
    <t>coût horaire réel</t>
  </si>
  <si>
    <t>17h00</t>
  </si>
  <si>
    <t>18h30</t>
  </si>
  <si>
    <t>18h50</t>
  </si>
  <si>
    <t>19h25</t>
  </si>
  <si>
    <t>22h00</t>
  </si>
  <si>
    <t>15h45</t>
  </si>
  <si>
    <t>17h35</t>
  </si>
  <si>
    <t>10h40</t>
  </si>
  <si>
    <t>12h</t>
  </si>
  <si>
    <t>16h</t>
  </si>
  <si>
    <t>18h45</t>
  </si>
  <si>
    <t>10h20</t>
  </si>
  <si>
    <t>12h45</t>
  </si>
  <si>
    <t>15h</t>
  </si>
  <si>
    <t xml:space="preserve">montant devis </t>
  </si>
  <si>
    <t xml:space="preserve">tx horaire réel : </t>
  </si>
  <si>
    <t>RV presentation esq 1 (hors depl)</t>
  </si>
  <si>
    <t>17h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</si>
</sst>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K16"/>
  <sheetViews>
    <sheetView tabSelected="1" workbookViewId="0">
      <selection activeCell="D10" sqref="D10:D15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</cols>
  <sheetData>
    <row r="1" spans="1:11" x14ac:dyDescent="0.25">
      <c r="A1" t="s">
        <v>7</v>
      </c>
    </row>
    <row r="3" spans="1:11" x14ac:dyDescent="0.25">
      <c r="B3" s="6" t="s">
        <v>3</v>
      </c>
      <c r="C3" s="6"/>
      <c r="D3" s="6"/>
      <c r="E3" s="3">
        <f>SUM(E5:E16)</f>
        <v>28</v>
      </c>
      <c r="G3" s="6" t="s">
        <v>4</v>
      </c>
      <c r="H3" s="6"/>
      <c r="I3" s="6"/>
    </row>
    <row r="4" spans="1:11" x14ac:dyDescent="0.25">
      <c r="D4" t="s">
        <v>0</v>
      </c>
      <c r="I4" t="s">
        <v>6</v>
      </c>
    </row>
    <row r="5" spans="1:11" x14ac:dyDescent="0.25">
      <c r="B5" t="s">
        <v>8</v>
      </c>
      <c r="C5" s="1">
        <v>45146</v>
      </c>
      <c r="D5">
        <v>1.5</v>
      </c>
      <c r="E5" s="2">
        <f>D5</f>
        <v>1.5</v>
      </c>
      <c r="G5" t="s">
        <v>5</v>
      </c>
      <c r="H5" s="1"/>
    </row>
    <row r="6" spans="1:11" x14ac:dyDescent="0.25">
      <c r="B6" t="s">
        <v>2</v>
      </c>
      <c r="C6" s="1">
        <v>45155</v>
      </c>
      <c r="D6">
        <f>2</f>
        <v>2</v>
      </c>
      <c r="E6" s="2">
        <f>D6</f>
        <v>2</v>
      </c>
    </row>
    <row r="7" spans="1:11" x14ac:dyDescent="0.25">
      <c r="B7" t="s">
        <v>19</v>
      </c>
      <c r="C7" s="1">
        <v>45239</v>
      </c>
      <c r="D7">
        <v>2.5</v>
      </c>
      <c r="E7" s="6">
        <f>SUM(D7:D9)</f>
        <v>5.5</v>
      </c>
    </row>
    <row r="8" spans="1:11" x14ac:dyDescent="0.25">
      <c r="B8" t="s">
        <v>1</v>
      </c>
      <c r="C8" s="1">
        <v>45240</v>
      </c>
      <c r="D8">
        <v>1.75</v>
      </c>
      <c r="E8" s="6"/>
      <c r="F8" t="s">
        <v>20</v>
      </c>
      <c r="G8" t="s">
        <v>21</v>
      </c>
    </row>
    <row r="9" spans="1:11" x14ac:dyDescent="0.25">
      <c r="B9" t="s">
        <v>1</v>
      </c>
      <c r="C9" s="1">
        <v>45252</v>
      </c>
      <c r="D9">
        <v>1.25</v>
      </c>
      <c r="E9" s="6"/>
      <c r="F9" t="s">
        <v>23</v>
      </c>
      <c r="G9" t="s">
        <v>24</v>
      </c>
    </row>
    <row r="10" spans="1:11" x14ac:dyDescent="0.25">
      <c r="B10" t="s">
        <v>22</v>
      </c>
      <c r="C10" s="1">
        <v>45252</v>
      </c>
      <c r="D10">
        <v>4.5</v>
      </c>
      <c r="E10" s="6">
        <f>SUM(D10:D15)</f>
        <v>17</v>
      </c>
      <c r="F10" t="s">
        <v>29</v>
      </c>
      <c r="G10" t="s">
        <v>30</v>
      </c>
      <c r="H10" t="s">
        <v>31</v>
      </c>
      <c r="I10" t="s">
        <v>32</v>
      </c>
      <c r="J10" t="s">
        <v>20</v>
      </c>
      <c r="K10" t="s">
        <v>33</v>
      </c>
    </row>
    <row r="11" spans="1:11" x14ac:dyDescent="0.25">
      <c r="B11" t="s">
        <v>22</v>
      </c>
      <c r="C11" s="1">
        <v>45259</v>
      </c>
      <c r="D11">
        <f>0.5</f>
        <v>0.5</v>
      </c>
      <c r="E11" s="6"/>
      <c r="F11" t="s">
        <v>34</v>
      </c>
      <c r="G11" t="s">
        <v>35</v>
      </c>
    </row>
    <row r="12" spans="1:11" x14ac:dyDescent="0.25">
      <c r="B12" t="s">
        <v>22</v>
      </c>
      <c r="C12" s="1">
        <v>45260</v>
      </c>
      <c r="D12">
        <v>1.25</v>
      </c>
      <c r="E12" s="6"/>
      <c r="F12" t="s">
        <v>36</v>
      </c>
      <c r="G12" t="s">
        <v>37</v>
      </c>
    </row>
    <row r="13" spans="1:11" x14ac:dyDescent="0.25">
      <c r="B13" t="s">
        <v>22</v>
      </c>
      <c r="C13" s="1">
        <v>45265</v>
      </c>
      <c r="D13">
        <v>2.75</v>
      </c>
      <c r="E13" s="6"/>
      <c r="F13" t="s">
        <v>38</v>
      </c>
      <c r="G13" t="s">
        <v>39</v>
      </c>
    </row>
    <row r="14" spans="1:11" x14ac:dyDescent="0.25">
      <c r="B14" t="s">
        <v>22</v>
      </c>
      <c r="C14" s="1">
        <v>45266</v>
      </c>
      <c r="D14">
        <v>4.5</v>
      </c>
      <c r="E14" s="6"/>
      <c r="F14" t="s">
        <v>40</v>
      </c>
      <c r="G14" t="s">
        <v>41</v>
      </c>
      <c r="H14" t="s">
        <v>42</v>
      </c>
      <c r="I14" t="s">
        <v>46</v>
      </c>
    </row>
    <row r="15" spans="1:11" x14ac:dyDescent="0.25">
      <c r="B15" t="s">
        <v>22</v>
      </c>
      <c r="C15" s="1">
        <v>45267</v>
      </c>
      <c r="D15">
        <v>3.5</v>
      </c>
      <c r="E15" s="6"/>
    </row>
    <row r="16" spans="1:11" x14ac:dyDescent="0.25">
      <c r="B16" t="s">
        <v>45</v>
      </c>
      <c r="C16" s="1">
        <v>45294</v>
      </c>
      <c r="D16">
        <v>2</v>
      </c>
      <c r="E16" s="2">
        <f>D16</f>
        <v>2</v>
      </c>
    </row>
  </sheetData>
  <mergeCells count="4">
    <mergeCell ref="G3:I3"/>
    <mergeCell ref="B3:D3"/>
    <mergeCell ref="E7:E9"/>
    <mergeCell ref="E10:E1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32168-2F75-4B76-8FB0-B0272F792BD9}">
  <dimension ref="C1:M22"/>
  <sheetViews>
    <sheetView workbookViewId="0">
      <selection activeCell="L21" sqref="L21"/>
    </sheetView>
  </sheetViews>
  <sheetFormatPr baseColWidth="10" defaultRowHeight="15" x14ac:dyDescent="0.25"/>
  <cols>
    <col min="3" max="3" width="28.5703125" customWidth="1"/>
    <col min="12" max="12" width="14.42578125" customWidth="1"/>
    <col min="13" max="13" width="16.5703125" customWidth="1"/>
  </cols>
  <sheetData>
    <row r="1" spans="3:13" x14ac:dyDescent="0.25">
      <c r="H1" s="4">
        <v>80</v>
      </c>
    </row>
    <row r="2" spans="3:13" x14ac:dyDescent="0.25">
      <c r="D2" t="s">
        <v>10</v>
      </c>
      <c r="E2" t="s">
        <v>26</v>
      </c>
      <c r="G2" t="s">
        <v>25</v>
      </c>
      <c r="L2" t="s">
        <v>27</v>
      </c>
      <c r="M2" t="s">
        <v>28</v>
      </c>
    </row>
    <row r="3" spans="3:13" x14ac:dyDescent="0.25">
      <c r="C3" t="s">
        <v>9</v>
      </c>
      <c r="D3">
        <v>1.5</v>
      </c>
      <c r="E3" s="4"/>
      <c r="F3" t="s">
        <v>11</v>
      </c>
    </row>
    <row r="4" spans="3:13" x14ac:dyDescent="0.25">
      <c r="C4" t="s">
        <v>12</v>
      </c>
      <c r="D4">
        <v>2</v>
      </c>
      <c r="E4" s="4"/>
      <c r="G4" s="8">
        <v>200</v>
      </c>
      <c r="K4">
        <v>2</v>
      </c>
      <c r="L4" s="8">
        <v>7.5</v>
      </c>
      <c r="M4" s="7">
        <f>G4/L4</f>
        <v>26.666666666666668</v>
      </c>
    </row>
    <row r="5" spans="3:13" x14ac:dyDescent="0.25">
      <c r="C5" t="s">
        <v>17</v>
      </c>
      <c r="D5">
        <v>2</v>
      </c>
      <c r="E5" s="4">
        <f t="shared" ref="E5:E8" si="0">D5*$H$1</f>
        <v>160</v>
      </c>
      <c r="G5" s="8"/>
      <c r="H5" s="8">
        <f>G4/SUM(D5,D6)</f>
        <v>33.333333333333336</v>
      </c>
      <c r="K5">
        <v>2.5</v>
      </c>
      <c r="L5" s="8"/>
      <c r="M5" s="7"/>
    </row>
    <row r="6" spans="3:13" x14ac:dyDescent="0.25">
      <c r="C6" t="s">
        <v>13</v>
      </c>
      <c r="D6">
        <v>4</v>
      </c>
      <c r="E6" s="4">
        <f t="shared" si="0"/>
        <v>320</v>
      </c>
      <c r="G6" s="8"/>
      <c r="H6" s="8"/>
      <c r="K6">
        <v>3</v>
      </c>
      <c r="L6" s="8"/>
      <c r="M6" s="7"/>
    </row>
    <row r="7" spans="3:13" x14ac:dyDescent="0.25">
      <c r="C7" t="s">
        <v>14</v>
      </c>
      <c r="D7">
        <v>14</v>
      </c>
      <c r="E7" s="4">
        <f t="shared" si="0"/>
        <v>1120</v>
      </c>
      <c r="G7" s="8">
        <v>990</v>
      </c>
      <c r="H7" s="8">
        <f>G7/SUM(D7,D8)</f>
        <v>60</v>
      </c>
      <c r="K7">
        <v>17</v>
      </c>
      <c r="L7" s="8">
        <f>SUM(K7:K8)</f>
        <v>19</v>
      </c>
      <c r="M7" s="7">
        <f>G7/L7</f>
        <v>52.10526315789474</v>
      </c>
    </row>
    <row r="8" spans="3:13" x14ac:dyDescent="0.25">
      <c r="C8" t="s">
        <v>18</v>
      </c>
      <c r="D8">
        <v>2.5</v>
      </c>
      <c r="E8" s="4">
        <f t="shared" si="0"/>
        <v>200</v>
      </c>
      <c r="G8" s="8"/>
      <c r="H8" s="8"/>
      <c r="K8">
        <v>2</v>
      </c>
      <c r="L8" s="8"/>
      <c r="M8" s="7"/>
    </row>
    <row r="9" spans="3:13" x14ac:dyDescent="0.25">
      <c r="D9" s="2">
        <f>SUM(D3:D8)</f>
        <v>26</v>
      </c>
      <c r="E9" s="5">
        <f>SUM(E4:E8)</f>
        <v>1800</v>
      </c>
      <c r="F9" s="4"/>
      <c r="G9" s="5">
        <f>SUM(G4:G8)</f>
        <v>1190</v>
      </c>
      <c r="H9" s="4">
        <f>G9/D9</f>
        <v>45.769230769230766</v>
      </c>
      <c r="J9">
        <f>G9/H1</f>
        <v>14.875</v>
      </c>
      <c r="L9" s="2">
        <f>SUM(L4:L8)</f>
        <v>26.5</v>
      </c>
      <c r="M9" s="9">
        <f>G9/L9</f>
        <v>44.905660377358494</v>
      </c>
    </row>
    <row r="12" spans="3:13" x14ac:dyDescent="0.25">
      <c r="C12" t="s">
        <v>15</v>
      </c>
      <c r="D12">
        <v>4</v>
      </c>
      <c r="E12" s="4">
        <f t="shared" ref="E12:E13" si="1">D12*$H$1</f>
        <v>320</v>
      </c>
    </row>
    <row r="13" spans="3:13" x14ac:dyDescent="0.25">
      <c r="C13" t="s">
        <v>16</v>
      </c>
      <c r="D13">
        <v>16</v>
      </c>
      <c r="E13" s="4">
        <f t="shared" si="1"/>
        <v>1280</v>
      </c>
    </row>
    <row r="16" spans="3:13" x14ac:dyDescent="0.25">
      <c r="G16" t="s">
        <v>43</v>
      </c>
      <c r="I16" s="5">
        <v>1190</v>
      </c>
    </row>
    <row r="17" spans="5:9" x14ac:dyDescent="0.25">
      <c r="G17" t="s">
        <v>44</v>
      </c>
      <c r="I17" s="4">
        <f>I16/Feuil1!E3</f>
        <v>42.5</v>
      </c>
    </row>
    <row r="22" spans="5:9" x14ac:dyDescent="0.25">
      <c r="E22" s="4"/>
    </row>
  </sheetData>
  <mergeCells count="8">
    <mergeCell ref="M4:M6"/>
    <mergeCell ref="M7:M8"/>
    <mergeCell ref="H5:H6"/>
    <mergeCell ref="G7:G8"/>
    <mergeCell ref="H7:H8"/>
    <mergeCell ref="G4:G6"/>
    <mergeCell ref="L4:L6"/>
    <mergeCell ref="L7:L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Laurence DUMONT</cp:lastModifiedBy>
  <dcterms:created xsi:type="dcterms:W3CDTF">2021-12-07T19:08:53Z</dcterms:created>
  <dcterms:modified xsi:type="dcterms:W3CDTF">2024-01-09T11:02:20Z</dcterms:modified>
</cp:coreProperties>
</file>