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6 - 2022_001 - Clients Olivier et Catherine Duval - CLT000001\01- ADMINISTRATIF\"/>
    </mc:Choice>
  </mc:AlternateContent>
  <xr:revisionPtr revIDLastSave="0" documentId="13_ncr:1_{AFD31FD2-6154-4C8A-BDF2-87C15AB9AC33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40" i="1"/>
  <c r="D148" i="1"/>
  <c r="H13" i="1" l="1"/>
  <c r="D101" i="1"/>
  <c r="D99" i="1"/>
  <c r="E48" i="1"/>
  <c r="D89" i="1"/>
  <c r="E34" i="1"/>
  <c r="E38" i="1"/>
  <c r="D76" i="1"/>
  <c r="E73" i="1" s="1"/>
  <c r="E88" i="1" l="1"/>
  <c r="H12" i="1" s="1"/>
  <c r="J12" i="1" s="1"/>
  <c r="H11" i="1"/>
  <c r="D57" i="1"/>
  <c r="E57" i="1" s="1"/>
  <c r="H10" i="1" s="1"/>
  <c r="J10" i="1" s="1"/>
  <c r="D30" i="1"/>
  <c r="D25" i="1"/>
  <c r="N4" i="1"/>
  <c r="O4" i="1" s="1"/>
  <c r="D20" i="1"/>
  <c r="D17" i="1"/>
  <c r="D16" i="1"/>
  <c r="D10" i="1"/>
  <c r="E9" i="1" s="1"/>
  <c r="E8" i="1"/>
  <c r="E7" i="1"/>
  <c r="E6" i="1"/>
  <c r="E24" i="1" l="1"/>
  <c r="E13" i="1"/>
  <c r="E3" i="1" s="1"/>
  <c r="J11" i="1"/>
  <c r="H9" i="1" l="1"/>
  <c r="J9" i="1" s="1"/>
</calcChain>
</file>

<file path=xl/sharedStrings.xml><?xml version="1.0" encoding="utf-8"?>
<sst xmlns="http://schemas.openxmlformats.org/spreadsheetml/2006/main" count="189" uniqueCount="142">
  <si>
    <t>nb H</t>
  </si>
  <si>
    <t>calcul tarif + realisation devis</t>
  </si>
  <si>
    <t>mails / textos / tel</t>
  </si>
  <si>
    <t>HEURES PASSEES</t>
  </si>
  <si>
    <t>DEPENSES</t>
  </si>
  <si>
    <t>Impression</t>
  </si>
  <si>
    <t>en €</t>
  </si>
  <si>
    <t>Mise à jour des plans retenus</t>
  </si>
  <si>
    <t>OLIVIER ET CATHERINE DUVAL</t>
  </si>
  <si>
    <t>Relevé de mesures (dont 30mn depl.)</t>
  </si>
  <si>
    <t>Trasfert photos + classement</t>
  </si>
  <si>
    <t>Remise au propre plans de l'existant</t>
  </si>
  <si>
    <t>Echanges tel sur poele</t>
  </si>
  <si>
    <t>ESQ</t>
  </si>
  <si>
    <t>dessins esq</t>
  </si>
  <si>
    <t>recherches sur pompe à chaleur / hotte …</t>
  </si>
  <si>
    <t>KILOMETRES</t>
  </si>
  <si>
    <t>1er RV sur place (dont déplacement) - réel ; 4,5h</t>
  </si>
  <si>
    <t>RV presentation esq 1 (avec depl 30mn AR)</t>
  </si>
  <si>
    <t>km AR</t>
  </si>
  <si>
    <t>Esquisse V2 suite rv du 03/03/2022</t>
  </si>
  <si>
    <t>12,2 km aller</t>
  </si>
  <si>
    <t>RV presentation esq 2 (hors depl et diner sur place)</t>
  </si>
  <si>
    <t>RV avec M. Louis pour faisabilité technique (avec depl 30mn AR)</t>
  </si>
  <si>
    <t>RV avec ATES + Envoi supports à ATES</t>
  </si>
  <si>
    <t>RV clients pour étude devis</t>
  </si>
  <si>
    <t>Analyse devis</t>
  </si>
  <si>
    <t>Point tel M. Guerin</t>
  </si>
  <si>
    <t>Point tel Olivier</t>
  </si>
  <si>
    <t>RV clients pour rencontre avec MOE (hors depl)</t>
  </si>
  <si>
    <t>Point tel Olivier et Catherine</t>
  </si>
  <si>
    <t>RV dans magasins + RV chez clients</t>
  </si>
  <si>
    <t>Esquisse V4 suite rv du 15/02/2023</t>
  </si>
  <si>
    <t>RV presentation esq v4 (hors depl)</t>
  </si>
  <si>
    <t>Rv cuisiniste La crèche (hors depl)</t>
  </si>
  <si>
    <t>RV Acrylcolor chez le client (hors dep)</t>
  </si>
  <si>
    <t>Rédaction DCE</t>
  </si>
  <si>
    <t xml:space="preserve"> DCE rédaction</t>
  </si>
  <si>
    <t>RV coordination avec ABC et Futura (hors depl)</t>
  </si>
  <si>
    <t>RV restit Larippe (hors depl)</t>
  </si>
  <si>
    <t>RV Menuisier Rossi (hors depl)</t>
  </si>
  <si>
    <t>Analyse devis cuisines</t>
  </si>
  <si>
    <t>RV Larrippe pour calage plans (hors depl)</t>
  </si>
  <si>
    <t>Conception  + échanges tél artisans et clients</t>
  </si>
  <si>
    <t>conception APS</t>
  </si>
  <si>
    <t>coordination tel et mail</t>
  </si>
  <si>
    <t>conception APS - recherches matériaux</t>
  </si>
  <si>
    <t>APS</t>
  </si>
  <si>
    <t>Devis</t>
  </si>
  <si>
    <t>Présentation APS (hors depl)</t>
  </si>
  <si>
    <t>Echanges tel suite APS (clients + artisans)</t>
  </si>
  <si>
    <t>Maj APS suite rv</t>
  </si>
  <si>
    <t>RV cuisiniste Larippe - choix couleurs (hors depl)</t>
  </si>
  <si>
    <t>Pré-Choix carrelages</t>
  </si>
  <si>
    <t>APD</t>
  </si>
  <si>
    <t>Coordination mail + suivi budget</t>
  </si>
  <si>
    <t xml:space="preserve">RV Acrylcolor </t>
  </si>
  <si>
    <t>Rv sur site pour suivi travaux cave</t>
  </si>
  <si>
    <t>Pré-Choix apiers peints</t>
  </si>
  <si>
    <t>DCE</t>
  </si>
  <si>
    <t>SUIVI</t>
  </si>
  <si>
    <t>Coordination tel /sms artisans + clients + récup échantillons + analyse devis</t>
  </si>
  <si>
    <t>Coordination tel /sms artisans + clients + récup échantillons + choix matériaux</t>
  </si>
  <si>
    <t>Point tel client</t>
  </si>
  <si>
    <t>etude devis porte entrée + prepa rv menuisier</t>
  </si>
  <si>
    <t>rédaction DCE Acrylcolor</t>
  </si>
  <si>
    <t>rédaction DCE ABC</t>
  </si>
  <si>
    <t>Point client face à face</t>
  </si>
  <si>
    <t>rédaction DCE + maj plan</t>
  </si>
  <si>
    <t>RV calage ABC</t>
  </si>
  <si>
    <t>rédaction DCE + maj plan elec</t>
  </si>
  <si>
    <t>rédaction DCE + maj plan menuisier</t>
  </si>
  <si>
    <t>Planning</t>
  </si>
  <si>
    <t>évacuation du LV : diamètre 20mm</t>
  </si>
  <si>
    <t>Alimentation LV : en caoutchouc, diamètre de 15 à 18mm</t>
  </si>
  <si>
    <t>15h45</t>
  </si>
  <si>
    <t>16h10</t>
  </si>
  <si>
    <t>16h45</t>
  </si>
  <si>
    <t>18h</t>
  </si>
  <si>
    <t>Coordination artisans + orga réunion planif</t>
  </si>
  <si>
    <t>Prepa réunion planif</t>
  </si>
  <si>
    <t>Réunion planif</t>
  </si>
  <si>
    <t>Choix stratifiés chez Carrelage</t>
  </si>
  <si>
    <t>Maj planning / PRO suite réunion planif</t>
  </si>
  <si>
    <t>CT clients + maj planning + CT avec 3 entreprises</t>
  </si>
  <si>
    <t>Réu chantier</t>
  </si>
  <si>
    <t>CR reu chantier</t>
  </si>
  <si>
    <t>Coord pb radiateur</t>
  </si>
  <si>
    <t>Coord pb évacuation cuisine</t>
  </si>
  <si>
    <t>SUIVI CHANTIER</t>
  </si>
  <si>
    <t>visite chantier</t>
  </si>
  <si>
    <t>passage sur chantier</t>
  </si>
  <si>
    <t>10h</t>
  </si>
  <si>
    <t>Dépôt réception ABC x2 dépl chez ABC</t>
  </si>
  <si>
    <t>visite chantier + Réception travaux ABC</t>
  </si>
  <si>
    <t>11h30</t>
  </si>
  <si>
    <t>12h05</t>
  </si>
  <si>
    <t>12h50</t>
  </si>
  <si>
    <t>coordination artisans + clients suite pb humidité</t>
  </si>
  <si>
    <t>CT artisans / clients + réception serrures</t>
  </si>
  <si>
    <t>Choix nouveaux sols chez Acrylcolor</t>
  </si>
  <si>
    <t>Réunion suivi de chantier + CT entreprises</t>
  </si>
  <si>
    <t>CT Acrylcolor+ clients</t>
  </si>
  <si>
    <t>CT coordination entreprises</t>
  </si>
  <si>
    <t>Maj suivi budgetaire + coordination</t>
  </si>
  <si>
    <t>visite chantier avec Energie Futura</t>
  </si>
  <si>
    <t>Récupération lame + visite chantier + CR</t>
  </si>
  <si>
    <t>Coordination clients + suivi facture Energie</t>
  </si>
  <si>
    <t>05 et 06/02/2024</t>
  </si>
  <si>
    <t>Reunion chantier + réception Rossi</t>
  </si>
  <si>
    <t>Visite chantier + dépôt PV réception chez Rossi</t>
  </si>
  <si>
    <t>Reunion chantier + réception Sol  + CT client</t>
  </si>
  <si>
    <t>CR reu chantier + CT client</t>
  </si>
  <si>
    <t>suivi budgétaire</t>
  </si>
  <si>
    <t>maj des plans avec cotes réelles suite travaux</t>
  </si>
  <si>
    <t>16h20</t>
  </si>
  <si>
    <t>9h45</t>
  </si>
  <si>
    <t>11H30</t>
  </si>
  <si>
    <t>25mn</t>
  </si>
  <si>
    <t>17h40</t>
  </si>
  <si>
    <t>19h30</t>
  </si>
  <si>
    <t>19h50</t>
  </si>
  <si>
    <t>21h30</t>
  </si>
  <si>
    <t>veri  facture acrylcolor + calage planning et CT artisans et clients</t>
  </si>
  <si>
    <t>suivi chantier cuisine</t>
  </si>
  <si>
    <t>suivi chantier cuisine + passage chez Acrylcolor et Rossi + maj PRO</t>
  </si>
  <si>
    <t>suivi chantier finitions peinture</t>
  </si>
  <si>
    <t>CR passage du 02/04 + CT artisans + mail</t>
  </si>
  <si>
    <t>Coordination pb plan de travail</t>
  </si>
  <si>
    <t>24 et 25/04/2024</t>
  </si>
  <si>
    <t>suivi chantier fin travaux menuisier + pb embrasure</t>
  </si>
  <si>
    <t>Coordination travaux cuisine et embrasure + CT clients</t>
  </si>
  <si>
    <t xml:space="preserve">Suivi des travaux </t>
  </si>
  <si>
    <t>CR réun chantier</t>
  </si>
  <si>
    <t>Shooting photos + achat fleurs</t>
  </si>
  <si>
    <t>Suivi des travaux pb odeurs + tel post travaux</t>
  </si>
  <si>
    <t>Coordination intervention Energie futura + CT clients</t>
  </si>
  <si>
    <t>Coordination intervention Energie Futura</t>
  </si>
  <si>
    <t>Suivi des travaux larippe + réception + coord Acrylcolor</t>
  </si>
  <si>
    <t>Suivi des travaux + coord artisans</t>
  </si>
  <si>
    <t>Prepa + RV Réception Energie Futura</t>
  </si>
  <si>
    <t>prepa dossier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</si>
</sst>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6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P172"/>
  <sheetViews>
    <sheetView tabSelected="1" topLeftCell="A138" workbookViewId="0">
      <selection activeCell="D172" sqref="D172"/>
    </sheetView>
  </sheetViews>
  <sheetFormatPr baseColWidth="10" defaultRowHeight="15" x14ac:dyDescent="0.25"/>
  <cols>
    <col min="1" max="1" width="16.28515625" customWidth="1"/>
    <col min="2" max="2" width="69.42578125" customWidth="1"/>
    <col min="3" max="3" width="15.28515625" customWidth="1"/>
    <col min="7" max="7" width="14.42578125" customWidth="1"/>
    <col min="8" max="8" width="11.5703125" customWidth="1"/>
    <col min="14" max="14" width="12.7109375" customWidth="1"/>
  </cols>
  <sheetData>
    <row r="1" spans="1:16" x14ac:dyDescent="0.25">
      <c r="A1" t="s">
        <v>8</v>
      </c>
    </row>
    <row r="3" spans="1:16" x14ac:dyDescent="0.25">
      <c r="B3" s="7" t="s">
        <v>3</v>
      </c>
      <c r="C3" s="7"/>
      <c r="D3" s="7"/>
      <c r="E3" s="3">
        <f>SUM(E5:E97)</f>
        <v>271.5</v>
      </c>
      <c r="G3" s="7" t="s">
        <v>4</v>
      </c>
      <c r="H3" s="7"/>
      <c r="I3" s="7"/>
      <c r="L3" s="4" t="s">
        <v>16</v>
      </c>
      <c r="N3" t="s">
        <v>21</v>
      </c>
      <c r="O3">
        <v>24.4</v>
      </c>
      <c r="P3" t="s">
        <v>19</v>
      </c>
    </row>
    <row r="4" spans="1:16" x14ac:dyDescent="0.25">
      <c r="D4" t="s">
        <v>0</v>
      </c>
      <c r="I4" t="s">
        <v>6</v>
      </c>
      <c r="L4" s="1">
        <v>44588</v>
      </c>
      <c r="M4">
        <v>1</v>
      </c>
      <c r="N4" s="9">
        <f>SUM(M4:M11)</f>
        <v>8</v>
      </c>
      <c r="O4" s="8">
        <f>N4*O3</f>
        <v>195.2</v>
      </c>
    </row>
    <row r="5" spans="1:16" x14ac:dyDescent="0.25">
      <c r="A5" t="s">
        <v>13</v>
      </c>
      <c r="B5" t="s">
        <v>17</v>
      </c>
      <c r="C5" s="1">
        <v>44588</v>
      </c>
      <c r="D5">
        <v>2.5</v>
      </c>
      <c r="E5" s="2">
        <v>2.5</v>
      </c>
      <c r="L5" s="1">
        <v>44600</v>
      </c>
      <c r="M5">
        <v>1</v>
      </c>
      <c r="N5" s="9"/>
      <c r="O5" s="8"/>
    </row>
    <row r="6" spans="1:16" x14ac:dyDescent="0.25">
      <c r="B6" t="s">
        <v>2</v>
      </c>
      <c r="E6" s="2">
        <f>D6</f>
        <v>0</v>
      </c>
      <c r="G6" t="s">
        <v>5</v>
      </c>
      <c r="H6" s="1"/>
      <c r="L6" s="1">
        <v>44623</v>
      </c>
      <c r="M6">
        <v>1</v>
      </c>
      <c r="N6" s="9"/>
      <c r="O6" s="8"/>
    </row>
    <row r="7" spans="1:16" x14ac:dyDescent="0.25">
      <c r="B7" t="s">
        <v>1</v>
      </c>
      <c r="E7" s="2">
        <f>D7</f>
        <v>0</v>
      </c>
      <c r="L7" s="1">
        <v>44673</v>
      </c>
      <c r="M7">
        <v>1</v>
      </c>
      <c r="N7" s="9"/>
      <c r="O7" s="8"/>
    </row>
    <row r="8" spans="1:16" x14ac:dyDescent="0.25">
      <c r="B8" t="s">
        <v>9</v>
      </c>
      <c r="C8" s="1">
        <v>44600</v>
      </c>
      <c r="D8">
        <v>5.5</v>
      </c>
      <c r="E8" s="2">
        <f>D8</f>
        <v>5.5</v>
      </c>
      <c r="L8" s="1">
        <v>44699</v>
      </c>
      <c r="M8">
        <v>1</v>
      </c>
      <c r="N8" s="9"/>
      <c r="O8" s="8"/>
    </row>
    <row r="9" spans="1:16" x14ac:dyDescent="0.25">
      <c r="B9" t="s">
        <v>10</v>
      </c>
      <c r="C9" s="1">
        <v>44601</v>
      </c>
      <c r="D9">
        <v>0.5</v>
      </c>
      <c r="E9" s="7">
        <f>SUM(D9:D12)</f>
        <v>8.5</v>
      </c>
      <c r="G9" t="s">
        <v>13</v>
      </c>
      <c r="H9">
        <f>SUM(E5:E47)</f>
        <v>122.25</v>
      </c>
      <c r="I9" s="6">
        <v>700</v>
      </c>
      <c r="J9" s="6">
        <f>I9/H9</f>
        <v>5.7259713701431494</v>
      </c>
      <c r="L9" s="1">
        <v>44726</v>
      </c>
      <c r="M9">
        <v>1</v>
      </c>
      <c r="N9" s="9"/>
      <c r="O9" s="8"/>
    </row>
    <row r="10" spans="1:16" x14ac:dyDescent="0.25">
      <c r="B10" t="s">
        <v>11</v>
      </c>
      <c r="C10" s="1">
        <v>44601</v>
      </c>
      <c r="D10">
        <f>0.5+5.5</f>
        <v>6</v>
      </c>
      <c r="E10" s="7"/>
      <c r="G10" t="s">
        <v>47</v>
      </c>
      <c r="H10">
        <f>SUM(E48:E72)</f>
        <v>68</v>
      </c>
      <c r="I10" s="6">
        <v>1200</v>
      </c>
      <c r="J10" s="6">
        <f t="shared" ref="J10" si="0">I10/H10</f>
        <v>17.647058823529413</v>
      </c>
      <c r="L10" s="1">
        <v>44914</v>
      </c>
      <c r="M10">
        <v>1</v>
      </c>
      <c r="N10" s="9"/>
      <c r="O10" s="8"/>
    </row>
    <row r="11" spans="1:16" x14ac:dyDescent="0.25">
      <c r="C11" s="1">
        <v>44607</v>
      </c>
      <c r="D11">
        <v>2</v>
      </c>
      <c r="E11" s="7"/>
      <c r="G11" t="s">
        <v>54</v>
      </c>
      <c r="H11">
        <f>SUM(E73)</f>
        <v>36.25</v>
      </c>
      <c r="I11" s="5">
        <v>1500</v>
      </c>
      <c r="J11" s="5">
        <f>I11/SUM(H11:H12)</f>
        <v>18.46153846153846</v>
      </c>
      <c r="L11" s="1">
        <v>44932</v>
      </c>
      <c r="M11">
        <v>1</v>
      </c>
      <c r="N11" s="9"/>
      <c r="O11" s="8"/>
    </row>
    <row r="12" spans="1:16" x14ac:dyDescent="0.25">
      <c r="C12" s="1"/>
      <c r="E12" s="7"/>
      <c r="G12" t="s">
        <v>59</v>
      </c>
      <c r="H12">
        <f>E88</f>
        <v>45</v>
      </c>
      <c r="I12" s="10">
        <v>8400</v>
      </c>
      <c r="J12" s="10">
        <f>I12/SUM(H12:H13)</f>
        <v>44.8</v>
      </c>
      <c r="L12" s="1">
        <v>44971</v>
      </c>
    </row>
    <row r="13" spans="1:16" x14ac:dyDescent="0.25">
      <c r="B13" t="s">
        <v>12</v>
      </c>
      <c r="C13" s="1">
        <v>44606</v>
      </c>
      <c r="D13">
        <v>0.75</v>
      </c>
      <c r="E13" s="7">
        <f>SUM(D13:D23)</f>
        <v>36.25</v>
      </c>
      <c r="G13" t="s">
        <v>60</v>
      </c>
      <c r="H13">
        <f>E103</f>
        <v>142.5</v>
      </c>
      <c r="I13" s="10"/>
      <c r="J13" s="10"/>
    </row>
    <row r="14" spans="1:16" x14ac:dyDescent="0.25">
      <c r="B14" t="s">
        <v>15</v>
      </c>
      <c r="C14" s="1">
        <v>44616</v>
      </c>
      <c r="D14">
        <v>1.5</v>
      </c>
      <c r="E14" s="7"/>
    </row>
    <row r="15" spans="1:16" x14ac:dyDescent="0.25">
      <c r="B15" t="s">
        <v>13</v>
      </c>
      <c r="C15" s="1">
        <v>44608</v>
      </c>
      <c r="D15">
        <v>5.5</v>
      </c>
      <c r="E15" s="7"/>
    </row>
    <row r="16" spans="1:16" x14ac:dyDescent="0.25">
      <c r="C16" s="1">
        <v>44609</v>
      </c>
      <c r="D16">
        <f>3+0.5+2.25</f>
        <v>5.75</v>
      </c>
      <c r="E16" s="7"/>
    </row>
    <row r="17" spans="2:5" x14ac:dyDescent="0.25">
      <c r="C17" s="1">
        <v>44610</v>
      </c>
      <c r="D17">
        <f>3.5+3</f>
        <v>6.5</v>
      </c>
      <c r="E17" s="7"/>
    </row>
    <row r="18" spans="2:5" x14ac:dyDescent="0.25">
      <c r="C18" s="1">
        <v>44612</v>
      </c>
      <c r="D18">
        <v>1.75</v>
      </c>
      <c r="E18" s="7"/>
    </row>
    <row r="19" spans="2:5" x14ac:dyDescent="0.25">
      <c r="C19" s="1">
        <v>44615</v>
      </c>
      <c r="D19">
        <v>4.5</v>
      </c>
      <c r="E19" s="7"/>
    </row>
    <row r="20" spans="2:5" x14ac:dyDescent="0.25">
      <c r="B20" t="s">
        <v>14</v>
      </c>
      <c r="C20" s="1">
        <v>44613</v>
      </c>
      <c r="D20">
        <f>2.5+2.5</f>
        <v>5</v>
      </c>
      <c r="E20" s="7"/>
    </row>
    <row r="21" spans="2:5" x14ac:dyDescent="0.25">
      <c r="C21" s="1">
        <v>44614</v>
      </c>
      <c r="D21">
        <v>0.5</v>
      </c>
      <c r="E21" s="7"/>
    </row>
    <row r="22" spans="2:5" x14ac:dyDescent="0.25">
      <c r="B22" t="s">
        <v>15</v>
      </c>
      <c r="C22" s="1">
        <v>44623</v>
      </c>
      <c r="D22">
        <v>1</v>
      </c>
      <c r="E22" s="7"/>
    </row>
    <row r="23" spans="2:5" x14ac:dyDescent="0.25">
      <c r="B23" t="s">
        <v>18</v>
      </c>
      <c r="C23" s="1">
        <v>44623</v>
      </c>
      <c r="D23">
        <v>3.5</v>
      </c>
      <c r="E23" s="7"/>
    </row>
    <row r="24" spans="2:5" x14ac:dyDescent="0.25">
      <c r="B24" t="s">
        <v>20</v>
      </c>
      <c r="C24" s="1">
        <v>44636</v>
      </c>
      <c r="D24">
        <v>3.5</v>
      </c>
      <c r="E24" s="8">
        <f>SUM(D24:D33)</f>
        <v>26.25</v>
      </c>
    </row>
    <row r="25" spans="2:5" x14ac:dyDescent="0.25">
      <c r="C25" s="1">
        <v>44637</v>
      </c>
      <c r="D25">
        <f>2.5+4.5</f>
        <v>7</v>
      </c>
      <c r="E25" s="8"/>
    </row>
    <row r="26" spans="2:5" x14ac:dyDescent="0.25">
      <c r="C26" s="1">
        <v>44640</v>
      </c>
      <c r="D26">
        <v>2</v>
      </c>
      <c r="E26" s="8"/>
    </row>
    <row r="27" spans="2:5" x14ac:dyDescent="0.25">
      <c r="C27" s="1">
        <v>44641</v>
      </c>
      <c r="D27">
        <v>1</v>
      </c>
      <c r="E27" s="8"/>
    </row>
    <row r="28" spans="2:5" x14ac:dyDescent="0.25">
      <c r="B28" t="s">
        <v>22</v>
      </c>
      <c r="C28" s="1">
        <v>44673</v>
      </c>
      <c r="D28">
        <v>1.5</v>
      </c>
      <c r="E28" s="8"/>
    </row>
    <row r="29" spans="2:5" x14ac:dyDescent="0.25">
      <c r="B29" t="s">
        <v>23</v>
      </c>
      <c r="C29" s="1">
        <v>44699</v>
      </c>
      <c r="D29">
        <v>2</v>
      </c>
      <c r="E29" s="8"/>
    </row>
    <row r="30" spans="2:5" x14ac:dyDescent="0.25">
      <c r="B30" t="s">
        <v>24</v>
      </c>
      <c r="C30" s="1">
        <v>44726</v>
      </c>
      <c r="D30">
        <f>1.75+1.5</f>
        <v>3.25</v>
      </c>
      <c r="E30" s="8"/>
    </row>
    <row r="31" spans="2:5" x14ac:dyDescent="0.25">
      <c r="B31" t="s">
        <v>25</v>
      </c>
      <c r="C31" s="1">
        <v>44914</v>
      </c>
      <c r="D31">
        <v>2</v>
      </c>
      <c r="E31" s="8"/>
    </row>
    <row r="32" spans="2:5" x14ac:dyDescent="0.25">
      <c r="B32" t="s">
        <v>26</v>
      </c>
      <c r="C32" s="1">
        <v>44918</v>
      </c>
      <c r="D32">
        <v>2</v>
      </c>
      <c r="E32" s="8"/>
    </row>
    <row r="33" spans="1:5" x14ac:dyDescent="0.25">
      <c r="B33" t="s">
        <v>29</v>
      </c>
      <c r="C33" s="1">
        <v>44932</v>
      </c>
      <c r="D33">
        <v>2</v>
      </c>
      <c r="E33" s="8"/>
    </row>
    <row r="34" spans="1:5" x14ac:dyDescent="0.25">
      <c r="B34" t="s">
        <v>27</v>
      </c>
      <c r="C34" s="1">
        <v>44944</v>
      </c>
      <c r="D34">
        <v>0.5</v>
      </c>
      <c r="E34" s="7">
        <f>SUM(D34:D37)</f>
        <v>3.75</v>
      </c>
    </row>
    <row r="35" spans="1:5" x14ac:dyDescent="0.25">
      <c r="B35" t="s">
        <v>28</v>
      </c>
      <c r="C35" s="1">
        <v>44953</v>
      </c>
      <c r="D35">
        <v>1.25</v>
      </c>
      <c r="E35" s="7"/>
    </row>
    <row r="36" spans="1:5" x14ac:dyDescent="0.25">
      <c r="B36" t="s">
        <v>27</v>
      </c>
      <c r="C36" s="1">
        <v>44953</v>
      </c>
      <c r="D36">
        <v>0.5</v>
      </c>
      <c r="E36" s="7"/>
    </row>
    <row r="37" spans="1:5" x14ac:dyDescent="0.25">
      <c r="B37" t="s">
        <v>30</v>
      </c>
      <c r="C37" s="1">
        <v>44963</v>
      </c>
      <c r="D37">
        <v>1.5</v>
      </c>
      <c r="E37" s="7"/>
    </row>
    <row r="38" spans="1:5" x14ac:dyDescent="0.25">
      <c r="B38" t="s">
        <v>31</v>
      </c>
      <c r="C38" s="1">
        <v>44971</v>
      </c>
      <c r="D38">
        <v>6</v>
      </c>
      <c r="E38" s="7">
        <f>SUM(D38:D47)</f>
        <v>39.5</v>
      </c>
    </row>
    <row r="39" spans="1:5" x14ac:dyDescent="0.25">
      <c r="B39" t="s">
        <v>32</v>
      </c>
      <c r="C39" s="1">
        <v>44973</v>
      </c>
      <c r="D39">
        <v>8</v>
      </c>
      <c r="E39" s="7"/>
    </row>
    <row r="40" spans="1:5" x14ac:dyDescent="0.25">
      <c r="C40" s="1">
        <v>44974</v>
      </c>
      <c r="D40">
        <v>6</v>
      </c>
      <c r="E40" s="7"/>
    </row>
    <row r="41" spans="1:5" x14ac:dyDescent="0.25">
      <c r="C41" s="1">
        <v>44977</v>
      </c>
      <c r="D41">
        <v>1.75</v>
      </c>
      <c r="E41" s="7"/>
    </row>
    <row r="42" spans="1:5" x14ac:dyDescent="0.25">
      <c r="C42" s="1">
        <v>44978</v>
      </c>
      <c r="D42">
        <v>5</v>
      </c>
      <c r="E42" s="7"/>
    </row>
    <row r="43" spans="1:5" x14ac:dyDescent="0.25">
      <c r="C43" s="1">
        <v>44979</v>
      </c>
      <c r="D43">
        <v>5.25</v>
      </c>
      <c r="E43" s="7"/>
    </row>
    <row r="44" spans="1:5" x14ac:dyDescent="0.25">
      <c r="B44" t="s">
        <v>33</v>
      </c>
      <c r="C44" s="1">
        <v>44988</v>
      </c>
      <c r="D44">
        <v>3.5</v>
      </c>
      <c r="E44" s="7"/>
    </row>
    <row r="45" spans="1:5" x14ac:dyDescent="0.25">
      <c r="B45" t="s">
        <v>34</v>
      </c>
      <c r="C45" s="1">
        <v>44989</v>
      </c>
      <c r="D45">
        <v>2.5</v>
      </c>
      <c r="E45" s="7"/>
    </row>
    <row r="46" spans="1:5" x14ac:dyDescent="0.25">
      <c r="B46" t="s">
        <v>28</v>
      </c>
      <c r="C46" s="1">
        <v>44991</v>
      </c>
      <c r="D46">
        <v>0.5</v>
      </c>
      <c r="E46" s="7"/>
    </row>
    <row r="47" spans="1:5" x14ac:dyDescent="0.25">
      <c r="B47" t="s">
        <v>35</v>
      </c>
      <c r="C47" s="1">
        <v>44999</v>
      </c>
      <c r="D47">
        <v>1</v>
      </c>
      <c r="E47" s="7"/>
    </row>
    <row r="48" spans="1:5" x14ac:dyDescent="0.25">
      <c r="A48" t="s">
        <v>47</v>
      </c>
      <c r="B48" t="s">
        <v>36</v>
      </c>
      <c r="C48" s="1">
        <v>45000</v>
      </c>
      <c r="D48">
        <v>2.5</v>
      </c>
      <c r="E48" s="7">
        <f>SUM(D48:D56)</f>
        <v>21</v>
      </c>
    </row>
    <row r="49" spans="2:5" x14ac:dyDescent="0.25">
      <c r="B49" t="s">
        <v>28</v>
      </c>
      <c r="C49" s="1">
        <v>45000</v>
      </c>
      <c r="D49">
        <v>0.5</v>
      </c>
      <c r="E49" s="7"/>
    </row>
    <row r="50" spans="2:5" x14ac:dyDescent="0.25">
      <c r="B50" t="s">
        <v>37</v>
      </c>
      <c r="C50" s="1">
        <v>45005</v>
      </c>
      <c r="D50">
        <v>2.5</v>
      </c>
      <c r="E50" s="7"/>
    </row>
    <row r="51" spans="2:5" x14ac:dyDescent="0.25">
      <c r="B51" t="s">
        <v>38</v>
      </c>
      <c r="C51" s="1">
        <v>45009</v>
      </c>
      <c r="D51">
        <v>3</v>
      </c>
      <c r="E51" s="7"/>
    </row>
    <row r="52" spans="2:5" x14ac:dyDescent="0.25">
      <c r="B52" t="s">
        <v>7</v>
      </c>
      <c r="C52" s="1">
        <v>45012</v>
      </c>
      <c r="D52">
        <v>2</v>
      </c>
      <c r="E52" s="7"/>
    </row>
    <row r="53" spans="2:5" x14ac:dyDescent="0.25">
      <c r="C53" s="1">
        <v>45014</v>
      </c>
      <c r="D53">
        <v>2.5</v>
      </c>
      <c r="E53" s="7"/>
    </row>
    <row r="54" spans="2:5" x14ac:dyDescent="0.25">
      <c r="C54" s="1">
        <v>45015</v>
      </c>
      <c r="D54">
        <v>2</v>
      </c>
      <c r="E54" s="7"/>
    </row>
    <row r="55" spans="2:5" x14ac:dyDescent="0.25">
      <c r="B55" t="s">
        <v>39</v>
      </c>
      <c r="C55" s="1">
        <v>45017</v>
      </c>
      <c r="D55">
        <v>1.5</v>
      </c>
      <c r="E55" s="7"/>
    </row>
    <row r="56" spans="2:5" x14ac:dyDescent="0.25">
      <c r="B56" t="s">
        <v>41</v>
      </c>
      <c r="C56" s="1">
        <v>45033</v>
      </c>
      <c r="D56">
        <v>4.5</v>
      </c>
      <c r="E56" s="7"/>
    </row>
    <row r="57" spans="2:5" x14ac:dyDescent="0.25">
      <c r="C57" s="1">
        <v>45034</v>
      </c>
      <c r="D57">
        <f>3.5+1.5</f>
        <v>5</v>
      </c>
      <c r="E57" s="7">
        <f>SUM(D57:D72)</f>
        <v>47</v>
      </c>
    </row>
    <row r="58" spans="2:5" x14ac:dyDescent="0.25">
      <c r="B58" t="s">
        <v>40</v>
      </c>
      <c r="C58" s="1">
        <v>45034</v>
      </c>
      <c r="D58">
        <v>1</v>
      </c>
      <c r="E58" s="7"/>
    </row>
    <row r="59" spans="2:5" x14ac:dyDescent="0.25">
      <c r="B59" t="s">
        <v>42</v>
      </c>
      <c r="C59" s="1">
        <v>45042</v>
      </c>
      <c r="D59">
        <v>3.5</v>
      </c>
      <c r="E59" s="7"/>
    </row>
    <row r="60" spans="2:5" x14ac:dyDescent="0.25">
      <c r="B60" t="s">
        <v>43</v>
      </c>
      <c r="C60" s="1">
        <v>45042</v>
      </c>
      <c r="D60">
        <v>2</v>
      </c>
      <c r="E60" s="7"/>
    </row>
    <row r="61" spans="2:5" x14ac:dyDescent="0.25">
      <c r="B61" t="s">
        <v>44</v>
      </c>
      <c r="C61" s="1">
        <v>45044</v>
      </c>
      <c r="E61" s="7"/>
    </row>
    <row r="62" spans="2:5" x14ac:dyDescent="0.25">
      <c r="B62" t="s">
        <v>45</v>
      </c>
      <c r="C62" s="1">
        <v>45048</v>
      </c>
      <c r="D62">
        <v>1</v>
      </c>
      <c r="E62" s="7"/>
    </row>
    <row r="63" spans="2:5" x14ac:dyDescent="0.25">
      <c r="B63" t="s">
        <v>44</v>
      </c>
      <c r="C63" s="1">
        <v>45048</v>
      </c>
      <c r="D63">
        <v>1</v>
      </c>
      <c r="E63" s="7"/>
    </row>
    <row r="64" spans="2:5" x14ac:dyDescent="0.25">
      <c r="B64" t="s">
        <v>46</v>
      </c>
      <c r="C64" s="1">
        <v>45050</v>
      </c>
      <c r="D64">
        <v>2</v>
      </c>
      <c r="E64" s="7"/>
    </row>
    <row r="65" spans="1:5" x14ac:dyDescent="0.25">
      <c r="B65" t="s">
        <v>47</v>
      </c>
      <c r="C65" s="1">
        <v>45051</v>
      </c>
      <c r="D65">
        <v>4</v>
      </c>
      <c r="E65" s="7"/>
    </row>
    <row r="66" spans="1:5" x14ac:dyDescent="0.25">
      <c r="B66" t="s">
        <v>47</v>
      </c>
      <c r="C66" s="1">
        <v>45055</v>
      </c>
      <c r="D66">
        <v>5.5</v>
      </c>
      <c r="E66" s="7"/>
    </row>
    <row r="67" spans="1:5" x14ac:dyDescent="0.25">
      <c r="B67" t="s">
        <v>48</v>
      </c>
      <c r="C67" s="1">
        <v>45055</v>
      </c>
      <c r="D67">
        <v>2.75</v>
      </c>
      <c r="E67" s="7"/>
    </row>
    <row r="68" spans="1:5" x14ac:dyDescent="0.25">
      <c r="B68" t="s">
        <v>47</v>
      </c>
      <c r="C68" s="1">
        <v>45056</v>
      </c>
      <c r="D68">
        <v>5.5</v>
      </c>
      <c r="E68" s="7"/>
    </row>
    <row r="69" spans="1:5" x14ac:dyDescent="0.25">
      <c r="B69" t="s">
        <v>47</v>
      </c>
      <c r="C69" s="1">
        <v>45057</v>
      </c>
      <c r="D69">
        <v>5</v>
      </c>
      <c r="E69" s="7"/>
    </row>
    <row r="70" spans="1:5" x14ac:dyDescent="0.25">
      <c r="B70" t="s">
        <v>49</v>
      </c>
      <c r="C70" s="1">
        <v>45058</v>
      </c>
      <c r="D70">
        <v>4</v>
      </c>
      <c r="E70" s="7"/>
    </row>
    <row r="71" spans="1:5" x14ac:dyDescent="0.25">
      <c r="B71" t="s">
        <v>50</v>
      </c>
      <c r="C71" s="1">
        <v>45059</v>
      </c>
      <c r="D71">
        <v>0.75</v>
      </c>
      <c r="E71" s="7"/>
    </row>
    <row r="72" spans="1:5" x14ac:dyDescent="0.25">
      <c r="B72" t="s">
        <v>51</v>
      </c>
      <c r="C72" s="1">
        <v>45059</v>
      </c>
      <c r="D72">
        <v>4</v>
      </c>
      <c r="E72" s="7"/>
    </row>
    <row r="73" spans="1:5" x14ac:dyDescent="0.25">
      <c r="A73" t="s">
        <v>54</v>
      </c>
      <c r="B73" t="s">
        <v>51</v>
      </c>
      <c r="C73" s="1">
        <v>45060</v>
      </c>
      <c r="D73">
        <v>3</v>
      </c>
      <c r="E73" s="7">
        <f>SUM(D73:D87)</f>
        <v>36.25</v>
      </c>
    </row>
    <row r="74" spans="1:5" x14ac:dyDescent="0.25">
      <c r="B74" t="s">
        <v>52</v>
      </c>
      <c r="C74" s="1">
        <v>45072</v>
      </c>
      <c r="D74">
        <v>3</v>
      </c>
      <c r="E74" s="7"/>
    </row>
    <row r="75" spans="1:5" x14ac:dyDescent="0.25">
      <c r="B75" t="s">
        <v>53</v>
      </c>
      <c r="C75" s="1">
        <v>45073</v>
      </c>
      <c r="D75">
        <v>2</v>
      </c>
      <c r="E75" s="7"/>
    </row>
    <row r="76" spans="1:5" x14ac:dyDescent="0.25">
      <c r="B76" t="s">
        <v>54</v>
      </c>
      <c r="C76" s="1">
        <v>45076</v>
      </c>
      <c r="D76">
        <f>2</f>
        <v>2</v>
      </c>
      <c r="E76" s="7"/>
    </row>
    <row r="77" spans="1:5" x14ac:dyDescent="0.25">
      <c r="B77" t="s">
        <v>55</v>
      </c>
      <c r="C77" s="1">
        <v>45086</v>
      </c>
      <c r="D77">
        <v>0.5</v>
      </c>
      <c r="E77" s="7"/>
    </row>
    <row r="78" spans="1:5" x14ac:dyDescent="0.25">
      <c r="B78" t="s">
        <v>56</v>
      </c>
      <c r="C78" s="1">
        <v>45091</v>
      </c>
      <c r="D78">
        <v>1.5</v>
      </c>
      <c r="E78" s="7"/>
    </row>
    <row r="79" spans="1:5" x14ac:dyDescent="0.25">
      <c r="B79" t="s">
        <v>57</v>
      </c>
      <c r="C79" s="1">
        <v>45092</v>
      </c>
      <c r="D79">
        <v>1</v>
      </c>
      <c r="E79" s="7"/>
    </row>
    <row r="80" spans="1:5" x14ac:dyDescent="0.25">
      <c r="B80" t="s">
        <v>58</v>
      </c>
      <c r="C80" s="1">
        <v>45092</v>
      </c>
      <c r="D80">
        <v>1</v>
      </c>
      <c r="E80" s="7"/>
    </row>
    <row r="81" spans="1:5" x14ac:dyDescent="0.25">
      <c r="B81" t="s">
        <v>57</v>
      </c>
      <c r="C81" s="1">
        <v>45097</v>
      </c>
      <c r="D81">
        <v>1</v>
      </c>
      <c r="E81" s="7"/>
    </row>
    <row r="82" spans="1:5" x14ac:dyDescent="0.25">
      <c r="B82" t="s">
        <v>61</v>
      </c>
      <c r="C82" s="1">
        <v>45098</v>
      </c>
      <c r="D82">
        <v>3</v>
      </c>
      <c r="E82" s="7"/>
    </row>
    <row r="83" spans="1:5" x14ac:dyDescent="0.25">
      <c r="B83" t="s">
        <v>62</v>
      </c>
      <c r="C83" s="1">
        <v>45105</v>
      </c>
      <c r="D83">
        <v>3</v>
      </c>
      <c r="E83" s="7"/>
    </row>
    <row r="84" spans="1:5" x14ac:dyDescent="0.25">
      <c r="B84" t="s">
        <v>63</v>
      </c>
      <c r="C84" s="1">
        <v>45125</v>
      </c>
      <c r="D84">
        <v>0.5</v>
      </c>
      <c r="E84" s="7"/>
    </row>
    <row r="85" spans="1:5" x14ac:dyDescent="0.25">
      <c r="B85" t="s">
        <v>64</v>
      </c>
      <c r="C85" s="1">
        <v>45127</v>
      </c>
      <c r="D85">
        <v>9.5</v>
      </c>
      <c r="E85" s="7"/>
    </row>
    <row r="86" spans="1:5" x14ac:dyDescent="0.25">
      <c r="B86" t="s">
        <v>40</v>
      </c>
      <c r="C86" s="1">
        <v>45160</v>
      </c>
      <c r="D86">
        <v>1.25</v>
      </c>
      <c r="E86" s="7"/>
    </row>
    <row r="87" spans="1:5" x14ac:dyDescent="0.25">
      <c r="B87" t="s">
        <v>54</v>
      </c>
      <c r="C87" s="1">
        <v>45160</v>
      </c>
      <c r="D87">
        <v>4</v>
      </c>
      <c r="E87" s="7"/>
    </row>
    <row r="88" spans="1:5" x14ac:dyDescent="0.25">
      <c r="A88" t="s">
        <v>59</v>
      </c>
      <c r="B88" t="s">
        <v>65</v>
      </c>
      <c r="C88" s="1">
        <v>45135</v>
      </c>
      <c r="D88">
        <v>4</v>
      </c>
      <c r="E88" s="7">
        <f>SUM(D88:D102)</f>
        <v>45</v>
      </c>
    </row>
    <row r="89" spans="1:5" x14ac:dyDescent="0.25">
      <c r="B89" t="s">
        <v>66</v>
      </c>
      <c r="C89" s="1">
        <v>45138</v>
      </c>
      <c r="D89">
        <f>0.75+1</f>
        <v>1.75</v>
      </c>
      <c r="E89" s="7"/>
    </row>
    <row r="90" spans="1:5" x14ac:dyDescent="0.25">
      <c r="B90" t="s">
        <v>66</v>
      </c>
      <c r="C90" s="1">
        <v>45139</v>
      </c>
      <c r="D90">
        <v>5</v>
      </c>
      <c r="E90" s="7"/>
    </row>
    <row r="91" spans="1:5" x14ac:dyDescent="0.25">
      <c r="B91" t="s">
        <v>67</v>
      </c>
      <c r="C91" s="1">
        <v>45139</v>
      </c>
      <c r="D91">
        <v>1</v>
      </c>
      <c r="E91" s="7"/>
    </row>
    <row r="92" spans="1:5" x14ac:dyDescent="0.25">
      <c r="B92" t="s">
        <v>68</v>
      </c>
      <c r="C92" s="1">
        <v>45140</v>
      </c>
      <c r="D92">
        <v>2.5</v>
      </c>
      <c r="E92" s="7"/>
    </row>
    <row r="93" spans="1:5" x14ac:dyDescent="0.25">
      <c r="B93" t="s">
        <v>70</v>
      </c>
      <c r="C93" s="1">
        <v>45145</v>
      </c>
      <c r="D93">
        <v>3.5</v>
      </c>
      <c r="E93" s="7"/>
    </row>
    <row r="94" spans="1:5" x14ac:dyDescent="0.25">
      <c r="B94" t="s">
        <v>69</v>
      </c>
      <c r="C94" s="1">
        <v>45145</v>
      </c>
      <c r="D94">
        <v>1</v>
      </c>
      <c r="E94" s="7"/>
    </row>
    <row r="95" spans="1:5" x14ac:dyDescent="0.25">
      <c r="B95" t="s">
        <v>70</v>
      </c>
      <c r="C95" s="1">
        <v>45146</v>
      </c>
      <c r="D95">
        <v>2.5</v>
      </c>
      <c r="E95" s="7"/>
    </row>
    <row r="96" spans="1:5" x14ac:dyDescent="0.25">
      <c r="B96" t="s">
        <v>70</v>
      </c>
      <c r="C96" s="1">
        <v>45147</v>
      </c>
      <c r="D96">
        <v>2.5</v>
      </c>
      <c r="E96" s="7"/>
    </row>
    <row r="97" spans="1:9" x14ac:dyDescent="0.25">
      <c r="B97" t="s">
        <v>71</v>
      </c>
      <c r="C97" s="1">
        <v>45156</v>
      </c>
      <c r="D97">
        <v>5</v>
      </c>
      <c r="E97" s="7"/>
    </row>
    <row r="98" spans="1:9" x14ac:dyDescent="0.25">
      <c r="B98" t="s">
        <v>71</v>
      </c>
      <c r="C98" s="1">
        <v>45159</v>
      </c>
      <c r="D98">
        <v>7</v>
      </c>
      <c r="E98" s="7"/>
    </row>
    <row r="99" spans="1:9" x14ac:dyDescent="0.25">
      <c r="B99" t="s">
        <v>72</v>
      </c>
      <c r="C99" s="1">
        <v>45161</v>
      </c>
      <c r="D99">
        <f>1+1.75</f>
        <v>2.75</v>
      </c>
      <c r="E99" s="7"/>
      <c r="F99" t="s">
        <v>75</v>
      </c>
      <c r="G99" t="s">
        <v>76</v>
      </c>
      <c r="H99" t="s">
        <v>77</v>
      </c>
      <c r="I99" t="s">
        <v>78</v>
      </c>
    </row>
    <row r="100" spans="1:9" x14ac:dyDescent="0.25">
      <c r="B100" t="s">
        <v>72</v>
      </c>
      <c r="C100" s="1">
        <v>45166</v>
      </c>
      <c r="D100">
        <v>2</v>
      </c>
      <c r="E100" s="7"/>
    </row>
    <row r="101" spans="1:9" x14ac:dyDescent="0.25">
      <c r="B101" t="s">
        <v>79</v>
      </c>
      <c r="C101" s="1">
        <v>45174</v>
      </c>
      <c r="D101">
        <f>0.75+0.75</f>
        <v>1.5</v>
      </c>
      <c r="E101" s="7"/>
    </row>
    <row r="102" spans="1:9" x14ac:dyDescent="0.25">
      <c r="B102" t="s">
        <v>80</v>
      </c>
      <c r="C102" s="1">
        <v>45180</v>
      </c>
      <c r="D102">
        <v>3</v>
      </c>
      <c r="E102" s="7"/>
    </row>
    <row r="103" spans="1:9" x14ac:dyDescent="0.25">
      <c r="A103" t="s">
        <v>89</v>
      </c>
      <c r="B103" t="s">
        <v>81</v>
      </c>
      <c r="C103" s="1">
        <v>45181</v>
      </c>
      <c r="D103">
        <v>2</v>
      </c>
      <c r="E103" s="7">
        <f>SUM(D103:D172)</f>
        <v>142.5</v>
      </c>
    </row>
    <row r="104" spans="1:9" x14ac:dyDescent="0.25">
      <c r="B104" t="s">
        <v>83</v>
      </c>
      <c r="C104" s="1">
        <v>45182</v>
      </c>
      <c r="D104">
        <v>7</v>
      </c>
      <c r="E104" s="7"/>
    </row>
    <row r="105" spans="1:9" x14ac:dyDescent="0.25">
      <c r="B105" t="s">
        <v>82</v>
      </c>
      <c r="C105" s="1">
        <v>45182</v>
      </c>
      <c r="D105">
        <v>1</v>
      </c>
      <c r="E105" s="7"/>
    </row>
    <row r="106" spans="1:9" x14ac:dyDescent="0.25">
      <c r="B106" t="s">
        <v>83</v>
      </c>
      <c r="C106" s="1">
        <v>45183</v>
      </c>
      <c r="D106">
        <v>3</v>
      </c>
      <c r="E106" s="7"/>
    </row>
    <row r="107" spans="1:9" x14ac:dyDescent="0.25">
      <c r="B107" t="s">
        <v>84</v>
      </c>
      <c r="C107" s="1">
        <v>45187</v>
      </c>
      <c r="D107">
        <v>1.5</v>
      </c>
      <c r="E107" s="7"/>
    </row>
    <row r="108" spans="1:9" x14ac:dyDescent="0.25">
      <c r="B108" t="s">
        <v>85</v>
      </c>
      <c r="C108" s="1">
        <v>45218</v>
      </c>
      <c r="D108">
        <v>2</v>
      </c>
      <c r="E108" s="7"/>
    </row>
    <row r="109" spans="1:9" x14ac:dyDescent="0.25">
      <c r="B109" t="s">
        <v>84</v>
      </c>
      <c r="C109" s="1">
        <v>45223</v>
      </c>
      <c r="D109">
        <v>4.5</v>
      </c>
      <c r="E109" s="7"/>
    </row>
    <row r="110" spans="1:9" x14ac:dyDescent="0.25">
      <c r="B110" t="s">
        <v>85</v>
      </c>
      <c r="C110" s="1">
        <v>45225</v>
      </c>
      <c r="D110">
        <v>2</v>
      </c>
      <c r="E110" s="7"/>
    </row>
    <row r="111" spans="1:9" x14ac:dyDescent="0.25">
      <c r="B111" t="s">
        <v>86</v>
      </c>
      <c r="C111" s="1">
        <v>45225</v>
      </c>
      <c r="D111">
        <v>5.5</v>
      </c>
      <c r="E111" s="7"/>
    </row>
    <row r="112" spans="1:9" x14ac:dyDescent="0.25">
      <c r="B112" t="s">
        <v>87</v>
      </c>
      <c r="C112" s="1">
        <v>45226</v>
      </c>
      <c r="D112">
        <v>1</v>
      </c>
      <c r="E112" s="7"/>
    </row>
    <row r="113" spans="2:9" x14ac:dyDescent="0.25">
      <c r="B113" t="s">
        <v>88</v>
      </c>
      <c r="C113" s="1">
        <v>45226</v>
      </c>
      <c r="D113">
        <v>1</v>
      </c>
      <c r="E113" s="7"/>
    </row>
    <row r="114" spans="2:9" x14ac:dyDescent="0.25">
      <c r="B114" t="s">
        <v>90</v>
      </c>
      <c r="C114" s="1">
        <v>45232</v>
      </c>
      <c r="D114">
        <v>1.5</v>
      </c>
      <c r="E114" s="7"/>
    </row>
    <row r="115" spans="2:9" x14ac:dyDescent="0.25">
      <c r="B115" t="s">
        <v>86</v>
      </c>
      <c r="C115" s="1">
        <v>45233</v>
      </c>
      <c r="D115">
        <v>3.5</v>
      </c>
      <c r="E115" s="7"/>
    </row>
    <row r="116" spans="2:9" x14ac:dyDescent="0.25">
      <c r="B116" t="s">
        <v>91</v>
      </c>
      <c r="C116" s="1">
        <v>45237</v>
      </c>
      <c r="D116">
        <v>1</v>
      </c>
      <c r="E116" s="7"/>
    </row>
    <row r="117" spans="2:9" x14ac:dyDescent="0.25">
      <c r="B117" t="s">
        <v>94</v>
      </c>
      <c r="C117" s="1">
        <v>45239</v>
      </c>
      <c r="D117">
        <v>2.5</v>
      </c>
      <c r="E117" s="7"/>
    </row>
    <row r="118" spans="2:9" x14ac:dyDescent="0.25">
      <c r="B118" t="s">
        <v>86</v>
      </c>
      <c r="C118" s="1">
        <v>45240</v>
      </c>
      <c r="D118">
        <v>3.5</v>
      </c>
      <c r="E118" s="7"/>
    </row>
    <row r="119" spans="2:9" x14ac:dyDescent="0.25">
      <c r="B119" t="s">
        <v>90</v>
      </c>
      <c r="C119" s="1">
        <v>45244</v>
      </c>
      <c r="D119">
        <v>1.25</v>
      </c>
      <c r="E119" s="7"/>
    </row>
    <row r="120" spans="2:9" x14ac:dyDescent="0.25">
      <c r="B120" t="s">
        <v>93</v>
      </c>
      <c r="C120" s="1">
        <v>45244</v>
      </c>
      <c r="D120">
        <v>0.5</v>
      </c>
      <c r="E120" s="7"/>
    </row>
    <row r="121" spans="2:9" x14ac:dyDescent="0.25">
      <c r="B121" t="s">
        <v>86</v>
      </c>
      <c r="C121" s="1">
        <v>45253</v>
      </c>
      <c r="D121">
        <v>2.25</v>
      </c>
      <c r="E121" s="7"/>
      <c r="F121" t="s">
        <v>92</v>
      </c>
      <c r="G121" t="s">
        <v>95</v>
      </c>
      <c r="H121" t="s">
        <v>96</v>
      </c>
      <c r="I121" t="s">
        <v>97</v>
      </c>
    </row>
    <row r="122" spans="2:9" x14ac:dyDescent="0.25">
      <c r="B122" t="s">
        <v>91</v>
      </c>
      <c r="C122" s="1">
        <v>45257</v>
      </c>
      <c r="D122">
        <v>1.25</v>
      </c>
      <c r="E122" s="7"/>
    </row>
    <row r="123" spans="2:9" x14ac:dyDescent="0.25">
      <c r="B123" t="s">
        <v>98</v>
      </c>
      <c r="C123" s="1">
        <v>45257</v>
      </c>
      <c r="D123">
        <v>1</v>
      </c>
      <c r="E123" s="7"/>
    </row>
    <row r="124" spans="2:9" x14ac:dyDescent="0.25">
      <c r="B124" t="s">
        <v>90</v>
      </c>
      <c r="C124" s="1">
        <v>45260</v>
      </c>
      <c r="D124">
        <v>1.5</v>
      </c>
      <c r="E124" s="7"/>
    </row>
    <row r="125" spans="2:9" x14ac:dyDescent="0.25">
      <c r="B125" t="s">
        <v>86</v>
      </c>
      <c r="C125" s="1">
        <v>45260</v>
      </c>
      <c r="D125">
        <v>2</v>
      </c>
      <c r="E125" s="7"/>
    </row>
    <row r="126" spans="2:9" x14ac:dyDescent="0.25">
      <c r="B126" t="s">
        <v>90</v>
      </c>
      <c r="C126" s="1">
        <v>45267</v>
      </c>
      <c r="D126">
        <v>1</v>
      </c>
      <c r="E126" s="7"/>
    </row>
    <row r="127" spans="2:9" x14ac:dyDescent="0.25">
      <c r="B127" t="s">
        <v>86</v>
      </c>
      <c r="C127" s="1">
        <v>45268</v>
      </c>
      <c r="D127">
        <v>2.5</v>
      </c>
      <c r="E127" s="7"/>
    </row>
    <row r="128" spans="2:9" x14ac:dyDescent="0.25">
      <c r="B128" t="s">
        <v>99</v>
      </c>
      <c r="C128" s="1">
        <v>45272</v>
      </c>
      <c r="D128">
        <v>1.5</v>
      </c>
      <c r="E128" s="7"/>
    </row>
    <row r="129" spans="2:5" x14ac:dyDescent="0.25">
      <c r="B129" t="s">
        <v>90</v>
      </c>
      <c r="C129" s="1">
        <v>45274</v>
      </c>
      <c r="D129">
        <v>1.5</v>
      </c>
      <c r="E129" s="7"/>
    </row>
    <row r="130" spans="2:5" x14ac:dyDescent="0.25">
      <c r="B130" t="s">
        <v>86</v>
      </c>
      <c r="C130" s="1">
        <v>45275</v>
      </c>
      <c r="D130">
        <v>2.5</v>
      </c>
      <c r="E130" s="7"/>
    </row>
    <row r="131" spans="2:5" x14ac:dyDescent="0.25">
      <c r="B131" t="s">
        <v>90</v>
      </c>
      <c r="C131" s="1">
        <v>45281</v>
      </c>
      <c r="D131">
        <v>1.5</v>
      </c>
      <c r="E131" s="7"/>
    </row>
    <row r="132" spans="2:5" x14ac:dyDescent="0.25">
      <c r="B132" t="s">
        <v>86</v>
      </c>
      <c r="C132" s="1">
        <v>45281</v>
      </c>
      <c r="D132">
        <v>1.5</v>
      </c>
      <c r="E132" s="7"/>
    </row>
    <row r="133" spans="2:5" x14ac:dyDescent="0.25">
      <c r="B133" t="s">
        <v>105</v>
      </c>
      <c r="C133" s="1">
        <v>45307</v>
      </c>
      <c r="D133">
        <v>2.5</v>
      </c>
      <c r="E133" s="7"/>
    </row>
    <row r="134" spans="2:5" x14ac:dyDescent="0.25">
      <c r="B134" t="s">
        <v>86</v>
      </c>
      <c r="C134" s="1">
        <v>45308</v>
      </c>
      <c r="D134">
        <v>3</v>
      </c>
      <c r="E134" s="7"/>
    </row>
    <row r="135" spans="2:5" x14ac:dyDescent="0.25">
      <c r="B135" t="s">
        <v>104</v>
      </c>
      <c r="C135" s="1">
        <v>45309</v>
      </c>
      <c r="D135">
        <v>1.5</v>
      </c>
      <c r="E135" s="7"/>
    </row>
    <row r="136" spans="2:5" x14ac:dyDescent="0.25">
      <c r="B136" t="s">
        <v>103</v>
      </c>
      <c r="C136" s="1">
        <v>45314</v>
      </c>
      <c r="D136">
        <v>1.5</v>
      </c>
      <c r="E136" s="7"/>
    </row>
    <row r="137" spans="2:5" x14ac:dyDescent="0.25">
      <c r="B137" t="s">
        <v>102</v>
      </c>
      <c r="C137" s="1">
        <v>45317</v>
      </c>
      <c r="D137">
        <v>1</v>
      </c>
      <c r="E137" s="7"/>
    </row>
    <row r="138" spans="2:5" x14ac:dyDescent="0.25">
      <c r="B138" t="s">
        <v>100</v>
      </c>
      <c r="C138" s="1">
        <v>45320</v>
      </c>
      <c r="D138">
        <v>1.5</v>
      </c>
      <c r="E138" s="7"/>
    </row>
    <row r="139" spans="2:5" x14ac:dyDescent="0.25">
      <c r="B139" t="s">
        <v>101</v>
      </c>
      <c r="C139" s="1">
        <v>45322</v>
      </c>
      <c r="D139">
        <v>2.5</v>
      </c>
      <c r="E139" s="7"/>
    </row>
    <row r="140" spans="2:5" x14ac:dyDescent="0.25">
      <c r="B140" t="s">
        <v>106</v>
      </c>
      <c r="C140" s="1">
        <v>45323</v>
      </c>
      <c r="D140">
        <f>2+1</f>
        <v>3</v>
      </c>
      <c r="E140" s="7"/>
    </row>
    <row r="141" spans="2:5" x14ac:dyDescent="0.25">
      <c r="B141" t="s">
        <v>107</v>
      </c>
      <c r="C141" t="s">
        <v>108</v>
      </c>
      <c r="D141">
        <v>2</v>
      </c>
      <c r="E141" s="7"/>
    </row>
    <row r="142" spans="2:5" x14ac:dyDescent="0.25">
      <c r="B142" t="s">
        <v>109</v>
      </c>
      <c r="C142" s="1">
        <v>45329</v>
      </c>
      <c r="D142">
        <v>1</v>
      </c>
      <c r="E142" s="7"/>
    </row>
    <row r="143" spans="2:5" x14ac:dyDescent="0.25">
      <c r="B143" t="s">
        <v>110</v>
      </c>
      <c r="C143" s="1">
        <v>45335</v>
      </c>
      <c r="D143">
        <v>1.5</v>
      </c>
      <c r="E143" s="7"/>
    </row>
    <row r="144" spans="2:5" x14ac:dyDescent="0.25">
      <c r="B144" t="s">
        <v>111</v>
      </c>
      <c r="C144" s="1">
        <v>45337</v>
      </c>
      <c r="D144">
        <v>1.5</v>
      </c>
      <c r="E144" s="7"/>
    </row>
    <row r="145" spans="2:12" x14ac:dyDescent="0.25">
      <c r="B145" t="s">
        <v>112</v>
      </c>
      <c r="C145" s="1">
        <v>45338</v>
      </c>
      <c r="D145">
        <v>3</v>
      </c>
      <c r="E145" s="7"/>
    </row>
    <row r="146" spans="2:12" x14ac:dyDescent="0.25">
      <c r="B146" t="s">
        <v>114</v>
      </c>
      <c r="C146" s="1">
        <v>45344</v>
      </c>
      <c r="D146">
        <v>3.5</v>
      </c>
      <c r="E146" s="7"/>
    </row>
    <row r="147" spans="2:12" x14ac:dyDescent="0.25">
      <c r="B147" t="s">
        <v>113</v>
      </c>
      <c r="C147" s="1">
        <v>45348</v>
      </c>
      <c r="D147">
        <v>1</v>
      </c>
      <c r="E147" s="7"/>
    </row>
    <row r="148" spans="2:12" x14ac:dyDescent="0.25">
      <c r="B148" t="s">
        <v>114</v>
      </c>
      <c r="C148" s="1">
        <v>45348</v>
      </c>
      <c r="D148">
        <f>1.25+2.5</f>
        <v>3.75</v>
      </c>
      <c r="E148" s="7"/>
      <c r="F148" t="s">
        <v>115</v>
      </c>
    </row>
    <row r="149" spans="2:12" x14ac:dyDescent="0.25">
      <c r="B149" t="s">
        <v>114</v>
      </c>
      <c r="C149" s="1">
        <v>45349</v>
      </c>
      <c r="D149">
        <v>5.5</v>
      </c>
      <c r="E149" s="7"/>
      <c r="F149" t="s">
        <v>116</v>
      </c>
      <c r="G149" t="s">
        <v>117</v>
      </c>
      <c r="H149" t="s">
        <v>118</v>
      </c>
      <c r="I149" t="s">
        <v>119</v>
      </c>
      <c r="J149" t="s">
        <v>120</v>
      </c>
      <c r="K149" t="s">
        <v>121</v>
      </c>
      <c r="L149" t="s">
        <v>122</v>
      </c>
    </row>
    <row r="150" spans="2:12" x14ac:dyDescent="0.25">
      <c r="B150" t="s">
        <v>114</v>
      </c>
      <c r="C150" s="1">
        <v>45350</v>
      </c>
      <c r="D150">
        <v>3</v>
      </c>
      <c r="E150" s="7"/>
    </row>
    <row r="151" spans="2:12" x14ac:dyDescent="0.25">
      <c r="B151" t="s">
        <v>123</v>
      </c>
      <c r="C151" s="1">
        <v>45356</v>
      </c>
      <c r="D151">
        <v>1.5</v>
      </c>
      <c r="E151" s="7"/>
    </row>
    <row r="152" spans="2:12" x14ac:dyDescent="0.25">
      <c r="B152" t="s">
        <v>124</v>
      </c>
      <c r="C152" s="1">
        <v>45363</v>
      </c>
      <c r="D152">
        <v>1.5</v>
      </c>
      <c r="E152" s="7"/>
    </row>
    <row r="153" spans="2:12" x14ac:dyDescent="0.25">
      <c r="B153" t="s">
        <v>125</v>
      </c>
      <c r="C153" s="1">
        <v>45364</v>
      </c>
      <c r="D153">
        <v>2.25</v>
      </c>
      <c r="E153" s="7"/>
    </row>
    <row r="154" spans="2:12" x14ac:dyDescent="0.25">
      <c r="B154" t="s">
        <v>126</v>
      </c>
      <c r="C154" s="1">
        <v>45369</v>
      </c>
      <c r="D154">
        <v>1.5</v>
      </c>
      <c r="E154" s="7"/>
    </row>
    <row r="155" spans="2:12" x14ac:dyDescent="0.25">
      <c r="B155" t="s">
        <v>91</v>
      </c>
      <c r="C155" s="1">
        <v>45384</v>
      </c>
      <c r="D155">
        <v>1</v>
      </c>
      <c r="E155" s="7"/>
    </row>
    <row r="156" spans="2:12" x14ac:dyDescent="0.25">
      <c r="B156" t="s">
        <v>127</v>
      </c>
      <c r="C156" s="1">
        <v>45392</v>
      </c>
      <c r="D156">
        <v>3.25</v>
      </c>
      <c r="E156" s="7"/>
    </row>
    <row r="157" spans="2:12" x14ac:dyDescent="0.25">
      <c r="B157" t="s">
        <v>128</v>
      </c>
      <c r="C157" t="s">
        <v>129</v>
      </c>
      <c r="D157">
        <v>1.5</v>
      </c>
      <c r="E157" s="7"/>
    </row>
    <row r="158" spans="2:12" x14ac:dyDescent="0.25">
      <c r="B158" t="s">
        <v>130</v>
      </c>
      <c r="C158" s="1">
        <v>45408</v>
      </c>
      <c r="D158">
        <v>1.5</v>
      </c>
      <c r="E158" s="7"/>
    </row>
    <row r="159" spans="2:12" x14ac:dyDescent="0.25">
      <c r="B159" t="s">
        <v>131</v>
      </c>
      <c r="C159" s="1">
        <v>45427</v>
      </c>
      <c r="D159">
        <v>1.5</v>
      </c>
      <c r="E159" s="7"/>
    </row>
    <row r="160" spans="2:12" x14ac:dyDescent="0.25">
      <c r="B160" t="s">
        <v>132</v>
      </c>
      <c r="C160" s="1">
        <v>45433</v>
      </c>
      <c r="D160">
        <v>1</v>
      </c>
      <c r="E160" s="7"/>
    </row>
    <row r="161" spans="2:5" x14ac:dyDescent="0.25">
      <c r="B161" t="s">
        <v>133</v>
      </c>
      <c r="C161" s="1">
        <v>45433</v>
      </c>
      <c r="D161">
        <v>1</v>
      </c>
      <c r="E161" s="7"/>
    </row>
    <row r="162" spans="2:5" x14ac:dyDescent="0.25">
      <c r="B162" t="s">
        <v>139</v>
      </c>
      <c r="C162" s="1">
        <v>45434</v>
      </c>
      <c r="D162">
        <v>2.5</v>
      </c>
      <c r="E162" s="7"/>
    </row>
    <row r="163" spans="2:5" x14ac:dyDescent="0.25">
      <c r="B163" t="s">
        <v>138</v>
      </c>
      <c r="C163" s="1">
        <v>45448</v>
      </c>
      <c r="D163">
        <v>3</v>
      </c>
      <c r="E163" s="7"/>
    </row>
    <row r="164" spans="2:5" x14ac:dyDescent="0.25">
      <c r="B164" t="s">
        <v>132</v>
      </c>
      <c r="C164" s="1">
        <v>45453</v>
      </c>
      <c r="D164">
        <v>1</v>
      </c>
      <c r="E164" s="7"/>
    </row>
    <row r="165" spans="2:5" x14ac:dyDescent="0.25">
      <c r="B165" t="s">
        <v>133</v>
      </c>
      <c r="C165" s="1">
        <v>45454</v>
      </c>
      <c r="D165">
        <v>2</v>
      </c>
      <c r="E165" s="7"/>
    </row>
    <row r="166" spans="2:5" x14ac:dyDescent="0.25">
      <c r="B166" t="s">
        <v>137</v>
      </c>
      <c r="C166" s="1">
        <v>45474</v>
      </c>
      <c r="D166">
        <v>0.5</v>
      </c>
      <c r="E166" s="7"/>
    </row>
    <row r="167" spans="2:5" x14ac:dyDescent="0.25">
      <c r="B167" t="s">
        <v>136</v>
      </c>
      <c r="C167" s="1">
        <v>45495</v>
      </c>
      <c r="D167">
        <v>1</v>
      </c>
      <c r="E167" s="7"/>
    </row>
    <row r="168" spans="2:5" x14ac:dyDescent="0.25">
      <c r="B168" t="s">
        <v>135</v>
      </c>
      <c r="C168" s="1">
        <v>45503</v>
      </c>
      <c r="D168">
        <v>1</v>
      </c>
      <c r="E168" s="7"/>
    </row>
    <row r="169" spans="2:5" x14ac:dyDescent="0.25">
      <c r="B169" t="s">
        <v>134</v>
      </c>
      <c r="C169" s="1">
        <v>45509</v>
      </c>
      <c r="D169">
        <v>4</v>
      </c>
      <c r="E169" s="7"/>
    </row>
    <row r="170" spans="2:5" x14ac:dyDescent="0.25">
      <c r="B170" t="s">
        <v>140</v>
      </c>
      <c r="C170" s="1">
        <v>45537</v>
      </c>
      <c r="D170">
        <v>2</v>
      </c>
      <c r="E170" s="7"/>
    </row>
    <row r="171" spans="2:5" x14ac:dyDescent="0.25">
      <c r="B171" t="s">
        <v>141</v>
      </c>
      <c r="C171" s="1">
        <v>45537</v>
      </c>
      <c r="D171">
        <v>1.5</v>
      </c>
      <c r="E171" s="7"/>
    </row>
    <row r="172" spans="2:5" x14ac:dyDescent="0.25">
      <c r="E172" s="7"/>
    </row>
  </sheetData>
  <mergeCells count="16">
    <mergeCell ref="E103:E172"/>
    <mergeCell ref="O4:O11"/>
    <mergeCell ref="G3:I3"/>
    <mergeCell ref="B3:D3"/>
    <mergeCell ref="E48:E56"/>
    <mergeCell ref="E24:E33"/>
    <mergeCell ref="E9:E12"/>
    <mergeCell ref="E13:E23"/>
    <mergeCell ref="E34:E37"/>
    <mergeCell ref="E57:E72"/>
    <mergeCell ref="E38:E47"/>
    <mergeCell ref="N4:N11"/>
    <mergeCell ref="E88:E102"/>
    <mergeCell ref="E73:E87"/>
    <mergeCell ref="I12:I13"/>
    <mergeCell ref="J12:J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EB95-5173-410A-A726-798BB25A8BCA}">
  <dimension ref="C4:C5"/>
  <sheetViews>
    <sheetView workbookViewId="0">
      <selection activeCell="C6" sqref="C6"/>
    </sheetView>
  </sheetViews>
  <sheetFormatPr baseColWidth="10" defaultRowHeight="15" x14ac:dyDescent="0.25"/>
  <sheetData>
    <row r="4" spans="3:3" x14ac:dyDescent="0.25">
      <c r="C4" t="s">
        <v>73</v>
      </c>
    </row>
    <row r="5" spans="3:3" x14ac:dyDescent="0.25">
      <c r="C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2024-09-02T10:12:56Z</dcterms:modified>
</cp:coreProperties>
</file>