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9 - 2022_002 - Clients Mélanie et Grégory Chicault - CLT000002\08- DEVIS ET FACTURES ARTISANS\"/>
    </mc:Choice>
  </mc:AlternateContent>
  <xr:revisionPtr revIDLastSave="0" documentId="13_ncr:1_{BF8A529F-2136-4F51-B334-90AC3637296B}" xr6:coauthVersionLast="47" xr6:coauthVersionMax="47" xr10:uidLastSave="{00000000-0000-0000-0000-000000000000}"/>
  <bookViews>
    <workbookView xWindow="-120" yWindow="-120" windowWidth="29040" windowHeight="15840" tabRatio="673" xr2:uid="{00000000-000D-0000-FFFF-FFFF00000000}"/>
  </bookViews>
  <sheets>
    <sheet name="RECAPITULATIF" sheetId="1" r:id="rId1"/>
  </sheets>
  <definedNames>
    <definedName name="_xlnm.Print_Area" localSheetId="0">RECAPITULATIF!$A$1:$Z$51</definedName>
  </definedNames>
  <calcPr calcId="191029"/>
</workbook>
</file>

<file path=xl/calcChain.xml><?xml version="1.0" encoding="utf-8"?>
<calcChain xmlns="http://schemas.openxmlformats.org/spreadsheetml/2006/main">
  <c r="T44" i="1" l="1"/>
  <c r="C42" i="1"/>
  <c r="C43" i="1" s="1"/>
  <c r="C47" i="1" l="1"/>
  <c r="E49" i="1" s="1"/>
  <c r="K22" i="1"/>
  <c r="M22" i="1" s="1"/>
  <c r="E36" i="1"/>
  <c r="W26" i="1"/>
  <c r="Y24" i="1"/>
  <c r="Y22" i="1"/>
  <c r="Y28" i="1" l="1"/>
  <c r="Y31" i="1" s="1"/>
  <c r="S26" i="1"/>
  <c r="O26" i="1"/>
  <c r="K26" i="1"/>
  <c r="G26" i="1"/>
  <c r="C26" i="1"/>
  <c r="E24" i="1"/>
  <c r="E22" i="1"/>
  <c r="U24" i="1"/>
  <c r="U22" i="1"/>
  <c r="Q24" i="1"/>
  <c r="Q22" i="1"/>
  <c r="M24" i="1"/>
  <c r="I24" i="1"/>
  <c r="I22" i="1"/>
  <c r="U28" i="1" l="1"/>
  <c r="U31" i="1" s="1"/>
  <c r="I28" i="1"/>
  <c r="I31" i="1" s="1"/>
  <c r="E28" i="1"/>
  <c r="E31" i="1" s="1"/>
  <c r="E34" i="1"/>
  <c r="Q28" i="1"/>
  <c r="Q31" i="1" s="1"/>
  <c r="M28" i="1"/>
  <c r="M31" i="1" s="1"/>
  <c r="E37" i="1" l="1"/>
  <c r="E35" i="1"/>
</calcChain>
</file>

<file path=xl/sharedStrings.xml><?xml version="1.0" encoding="utf-8"?>
<sst xmlns="http://schemas.openxmlformats.org/spreadsheetml/2006/main" count="63" uniqueCount="36">
  <si>
    <t>TOTAL €HT</t>
  </si>
  <si>
    <t>TOTAL €TTC</t>
  </si>
  <si>
    <t xml:space="preserve">REFERENCE PROJET : </t>
  </si>
  <si>
    <t>ADRESSE :</t>
  </si>
  <si>
    <t xml:space="preserve">MAITRE D'OUVRAGE  </t>
  </si>
  <si>
    <t>BUDGET TRAVAUX ENTREPRISES</t>
  </si>
  <si>
    <t>TTC</t>
  </si>
  <si>
    <t>MISE A JOUR</t>
  </si>
  <si>
    <t>HT</t>
  </si>
  <si>
    <t>TVA</t>
  </si>
  <si>
    <t>MARCHE DE TRAVAUX</t>
  </si>
  <si>
    <t xml:space="preserve">TOTAL HT  </t>
  </si>
  <si>
    <t xml:space="preserve">TOTAL TTC  </t>
  </si>
  <si>
    <t>DEVIS COMPLEMENTAIRE / AVENANT 1</t>
  </si>
  <si>
    <t>TOTAL TRAVAUX  HORS TAXES</t>
  </si>
  <si>
    <t>SUIVI DES MARCHES ET DES BUDGETS</t>
  </si>
  <si>
    <t>RÊV'L</t>
  </si>
  <si>
    <t>N° SIREN 912 699 949 - 07 48 11 91 37</t>
  </si>
  <si>
    <t xml:space="preserve">TOTAL TRAVAUX TOUTES TAXES COMPRISES  </t>
  </si>
  <si>
    <t>DÉJÀ REGLE (ACOMPTES)</t>
  </si>
  <si>
    <t>RESTANT DÛ</t>
  </si>
  <si>
    <t>Projet M et Mme CHICAULT</t>
  </si>
  <si>
    <t>28 rue des trois rois - 79270 FRONTENAY-ROHAN-ROHAN</t>
  </si>
  <si>
    <t>M et Mme CHICAULT - 28 rue des trois rois - 79270 FRONTENAY-ROHAN-ROHAN</t>
  </si>
  <si>
    <t>CLOISONS / SOLS / PEINTURE</t>
  </si>
  <si>
    <t>TOUTENCOULEUR</t>
  </si>
  <si>
    <t>ELECTRICITE</t>
  </si>
  <si>
    <t>LEONCE ELECTRICITE</t>
  </si>
  <si>
    <t>AGENCEMENT SUR MESURE</t>
  </si>
  <si>
    <t>GMS MENUISERIE</t>
  </si>
  <si>
    <t>HONORAIRES RÊV'L</t>
  </si>
  <si>
    <t>TOTAL GENERAL TRAVAUX + HONORAIRES</t>
  </si>
  <si>
    <t>TVA  NON APPLICABLE art. 293B du CGI</t>
  </si>
  <si>
    <t xml:space="preserve">TOTAL HONORAIRES  HORS TAXES  </t>
  </si>
  <si>
    <t xml:space="preserve">TOTAL HONORAIRES TOUTES TAXES COMPRISES  </t>
  </si>
  <si>
    <t>MISSION CONCEPTION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</si>
</sst>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4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FF0000"/>
      <name val="Arial"/>
      <family val="2"/>
    </font>
    <font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theme="0" tint="-0.34998626667073579"/>
      <name val="Arial"/>
      <family val="2"/>
    </font>
    <font>
      <b/>
      <sz val="24"/>
      <color rgb="FFB48A00"/>
      <name val="Arial"/>
      <family val="2"/>
    </font>
    <font>
      <b/>
      <sz val="18"/>
      <color rgb="FF1C6268"/>
      <name val="Arial"/>
      <family val="2"/>
    </font>
    <font>
      <sz val="12"/>
      <name val="Arial"/>
      <family val="2"/>
    </font>
    <font>
      <sz val="18"/>
      <color rgb="FF1C6268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b/>
      <sz val="12"/>
      <color rgb="FF1C6268"/>
      <name val="Arial"/>
      <family val="2"/>
    </font>
    <font>
      <b/>
      <sz val="12"/>
      <color rgb="FFB48A00"/>
      <name val="Arial"/>
      <family val="2"/>
    </font>
    <font>
      <b/>
      <sz val="13"/>
      <color rgb="FFB48A00"/>
      <name val="Arial"/>
      <family val="2"/>
    </font>
    <font>
      <b/>
      <sz val="13"/>
      <color rgb="FFFF0000"/>
      <name val="Arial"/>
      <family val="2"/>
    </font>
    <font>
      <sz val="12"/>
      <color theme="0" tint="-0.34998626667073579"/>
      <name val="Arial"/>
      <family val="2"/>
    </font>
    <font>
      <i/>
      <sz val="10"/>
      <color rgb="FF1C626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3"/>
      <color theme="0"/>
      <name val="Arial"/>
      <family val="2"/>
    </font>
    <font>
      <b/>
      <sz val="14"/>
      <name val="Arial"/>
      <family val="2"/>
    </font>
    <font>
      <b/>
      <sz val="14"/>
      <color theme="9" tint="-0.24997711111789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48A00"/>
        <bgColor indexed="64"/>
      </patternFill>
    </fill>
    <fill>
      <patternFill patternType="solid">
        <fgColor rgb="FF1C626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164" fontId="8" fillId="0" borderId="0" xfId="0" applyNumberFormat="1" applyFont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2" borderId="0" xfId="0" applyFont="1" applyFill="1"/>
    <xf numFmtId="0" fontId="10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right"/>
    </xf>
    <xf numFmtId="0" fontId="15" fillId="0" borderId="0" xfId="0" applyFont="1"/>
    <xf numFmtId="0" fontId="16" fillId="0" borderId="0" xfId="0" applyFont="1"/>
    <xf numFmtId="0" fontId="14" fillId="2" borderId="0" xfId="0" applyFont="1" applyFill="1"/>
    <xf numFmtId="0" fontId="14" fillId="0" borderId="4" xfId="0" applyFont="1" applyBorder="1"/>
    <xf numFmtId="0" fontId="8" fillId="0" borderId="5" xfId="0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18" fillId="0" borderId="0" xfId="0" applyFont="1"/>
    <xf numFmtId="0" fontId="19" fillId="0" borderId="1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23" fillId="0" borderId="1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64" fontId="20" fillId="2" borderId="5" xfId="0" applyNumberFormat="1" applyFont="1" applyFill="1" applyBorder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/>
    </xf>
    <xf numFmtId="164" fontId="30" fillId="0" borderId="0" xfId="0" applyNumberFormat="1" applyFont="1" applyAlignment="1">
      <alignment horizontal="center" vertical="center"/>
    </xf>
    <xf numFmtId="0" fontId="32" fillId="3" borderId="3" xfId="0" applyFont="1" applyFill="1" applyBorder="1" applyAlignment="1">
      <alignment horizontal="center"/>
    </xf>
    <xf numFmtId="164" fontId="20" fillId="2" borderId="2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3" fillId="0" borderId="13" xfId="0" applyFont="1" applyBorder="1" applyAlignment="1">
      <alignment vertical="center"/>
    </xf>
    <xf numFmtId="14" fontId="8" fillId="0" borderId="0" xfId="0" applyNumberFormat="1" applyFont="1" applyAlignment="1">
      <alignment horizontal="center" vertical="center"/>
    </xf>
    <xf numFmtId="9" fontId="20" fillId="0" borderId="5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2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22" fillId="0" borderId="6" xfId="0" applyFont="1" applyBorder="1"/>
    <xf numFmtId="0" fontId="8" fillId="0" borderId="6" xfId="0" applyFont="1" applyBorder="1"/>
    <xf numFmtId="0" fontId="33" fillId="0" borderId="17" xfId="0" applyFont="1" applyBorder="1"/>
    <xf numFmtId="0" fontId="33" fillId="0" borderId="0" xfId="0" applyFont="1"/>
    <xf numFmtId="0" fontId="34" fillId="0" borderId="0" xfId="0" applyFont="1"/>
    <xf numFmtId="0" fontId="8" fillId="0" borderId="18" xfId="0" applyFont="1" applyBorder="1"/>
    <xf numFmtId="0" fontId="35" fillId="0" borderId="0" xfId="0" applyFont="1" applyAlignment="1">
      <alignment horizontal="center"/>
    </xf>
    <xf numFmtId="0" fontId="35" fillId="0" borderId="19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8" fillId="0" borderId="19" xfId="0" applyFont="1" applyBorder="1"/>
    <xf numFmtId="0" fontId="8" fillId="0" borderId="18" xfId="0" applyFont="1" applyBorder="1" applyAlignment="1">
      <alignment horizontal="right"/>
    </xf>
    <xf numFmtId="0" fontId="8" fillId="0" borderId="0" xfId="0" applyFont="1" applyAlignment="1">
      <alignment horizontal="right"/>
    </xf>
    <xf numFmtId="7" fontId="8" fillId="0" borderId="0" xfId="0" applyNumberFormat="1" applyFont="1" applyAlignment="1">
      <alignment horizontal="center"/>
    </xf>
    <xf numFmtId="0" fontId="37" fillId="3" borderId="4" xfId="0" applyFont="1" applyFill="1" applyBorder="1"/>
    <xf numFmtId="0" fontId="37" fillId="3" borderId="5" xfId="0" applyFont="1" applyFill="1" applyBorder="1"/>
    <xf numFmtId="0" fontId="37" fillId="3" borderId="3" xfId="0" applyFont="1" applyFill="1" applyBorder="1"/>
    <xf numFmtId="0" fontId="8" fillId="0" borderId="18" xfId="0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4" fontId="8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4" fillId="0" borderId="19" xfId="0" applyFont="1" applyBorder="1"/>
    <xf numFmtId="0" fontId="31" fillId="2" borderId="22" xfId="0" applyFont="1" applyFill="1" applyBorder="1"/>
    <xf numFmtId="0" fontId="31" fillId="2" borderId="9" xfId="0" applyFont="1" applyFill="1" applyBorder="1"/>
    <xf numFmtId="0" fontId="4" fillId="0" borderId="23" xfId="0" applyFont="1" applyBorder="1"/>
    <xf numFmtId="0" fontId="4" fillId="0" borderId="21" xfId="0" applyFont="1" applyBorder="1"/>
    <xf numFmtId="164" fontId="32" fillId="3" borderId="4" xfId="0" applyNumberFormat="1" applyFont="1" applyFill="1" applyBorder="1" applyAlignment="1">
      <alignment horizontal="center"/>
    </xf>
    <xf numFmtId="164" fontId="32" fillId="3" borderId="5" xfId="0" applyNumberFormat="1" applyFont="1" applyFill="1" applyBorder="1" applyAlignment="1">
      <alignment horizontal="center"/>
    </xf>
    <xf numFmtId="7" fontId="8" fillId="0" borderId="0" xfId="0" applyNumberFormat="1" applyFont="1" applyAlignment="1">
      <alignment horizontal="center" vertical="center"/>
    </xf>
    <xf numFmtId="0" fontId="8" fillId="0" borderId="20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7" fontId="8" fillId="0" borderId="21" xfId="0" applyNumberFormat="1" applyFont="1" applyBorder="1" applyAlignment="1">
      <alignment horizontal="center" vertical="center"/>
    </xf>
    <xf numFmtId="164" fontId="37" fillId="3" borderId="5" xfId="0" applyNumberFormat="1" applyFont="1" applyFill="1" applyBorder="1" applyAlignment="1">
      <alignment horizontal="center"/>
    </xf>
    <xf numFmtId="164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2" borderId="18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164" fontId="8" fillId="2" borderId="0" xfId="0" applyNumberFormat="1" applyFont="1" applyFill="1" applyAlignment="1">
      <alignment horizontal="center" vertical="center"/>
    </xf>
    <xf numFmtId="0" fontId="22" fillId="4" borderId="16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164" fontId="3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164" fontId="30" fillId="0" borderId="6" xfId="0" applyNumberFormat="1" applyFont="1" applyBorder="1" applyAlignment="1">
      <alignment horizontal="center" vertical="center"/>
    </xf>
    <xf numFmtId="164" fontId="30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4" fontId="17" fillId="0" borderId="11" xfId="0" applyNumberFormat="1" applyFont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6268"/>
      <color rgb="FFB4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9"/>
  <sheetViews>
    <sheetView tabSelected="1" showWhiteSpace="0" topLeftCell="A8" zoomScale="85" zoomScaleNormal="85" zoomScaleSheetLayoutView="40" zoomScalePageLayoutView="90" workbookViewId="0">
      <selection activeCell="D10" sqref="D10:Y10"/>
    </sheetView>
  </sheetViews>
  <sheetFormatPr baseColWidth="10" defaultColWidth="11.5703125" defaultRowHeight="14.25" x14ac:dyDescent="0.2"/>
  <cols>
    <col min="1" max="1" width="30.5703125" style="3" customWidth="1"/>
    <col min="2" max="2" width="12.28515625" style="21" customWidth="1"/>
    <col min="3" max="3" width="15.28515625" style="3" bestFit="1" customWidth="1"/>
    <col min="4" max="4" width="7" style="3" customWidth="1"/>
    <col min="5" max="5" width="14.140625" style="3" customWidth="1"/>
    <col min="6" max="6" width="2.85546875" style="3" customWidth="1"/>
    <col min="7" max="7" width="12.7109375" style="3" bestFit="1" customWidth="1"/>
    <col min="8" max="8" width="6.7109375" style="3" customWidth="1"/>
    <col min="9" max="9" width="11.85546875" style="3" bestFit="1" customWidth="1"/>
    <col min="10" max="10" width="2.85546875" style="3" customWidth="1"/>
    <col min="11" max="11" width="12.7109375" style="3" bestFit="1" customWidth="1"/>
    <col min="12" max="12" width="6.7109375" style="3" customWidth="1"/>
    <col min="13" max="13" width="11.85546875" style="3" bestFit="1" customWidth="1"/>
    <col min="14" max="14" width="2.85546875" style="3" customWidth="1"/>
    <col min="15" max="15" width="12.7109375" style="3" bestFit="1" customWidth="1"/>
    <col min="16" max="16" width="6.7109375" style="3" customWidth="1"/>
    <col min="17" max="17" width="12.28515625" style="3" bestFit="1" customWidth="1"/>
    <col min="18" max="18" width="2.85546875" style="3" customWidth="1"/>
    <col min="19" max="19" width="11.5703125" style="3"/>
    <col min="20" max="20" width="6.7109375" style="3" customWidth="1"/>
    <col min="21" max="21" width="11.85546875" style="3" bestFit="1" customWidth="1"/>
    <col min="22" max="22" width="2.7109375" style="3" customWidth="1"/>
    <col min="23" max="23" width="11.42578125" style="3" customWidth="1"/>
    <col min="24" max="24" width="7.140625" style="3" customWidth="1"/>
    <col min="25" max="25" width="11.7109375" style="3" bestFit="1" customWidth="1"/>
    <col min="26" max="16384" width="11.5703125" style="3"/>
  </cols>
  <sheetData>
    <row r="1" spans="1:25" ht="30" x14ac:dyDescent="0.4">
      <c r="A1" s="42" t="s">
        <v>15</v>
      </c>
    </row>
    <row r="6" spans="1:25" ht="23.25" x14ac:dyDescent="0.2">
      <c r="A6" s="43" t="s">
        <v>2</v>
      </c>
      <c r="B6" s="1"/>
      <c r="C6" s="46" t="s">
        <v>21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41"/>
      <c r="T6" s="41"/>
      <c r="U6" s="41"/>
      <c r="V6" s="41"/>
      <c r="W6" s="41"/>
      <c r="X6" s="41"/>
      <c r="Y6" s="41"/>
    </row>
    <row r="7" spans="1:25" ht="23.25" x14ac:dyDescent="0.2">
      <c r="A7" s="44" t="s">
        <v>3</v>
      </c>
      <c r="B7" s="4"/>
      <c r="C7" s="60" t="s">
        <v>22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5" x14ac:dyDescent="0.2">
      <c r="A8" s="5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5" ht="20.25" customHeight="1" x14ac:dyDescent="0.2"/>
    <row r="10" spans="1:25" ht="20.100000000000001" customHeight="1" x14ac:dyDescent="0.2">
      <c r="A10" s="121" t="s">
        <v>16</v>
      </c>
      <c r="B10" s="122"/>
      <c r="C10" s="123"/>
      <c r="D10" s="129" t="s">
        <v>17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1"/>
    </row>
    <row r="11" spans="1:25" ht="20.100000000000001" customHeight="1" x14ac:dyDescent="0.2">
      <c r="A11" s="6"/>
      <c r="B11" s="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5" s="8" customFormat="1" ht="20.100000000000001" customHeight="1" x14ac:dyDescent="0.35">
      <c r="A12" s="124" t="s">
        <v>4</v>
      </c>
      <c r="B12" s="125"/>
      <c r="C12" s="126"/>
      <c r="D12" s="132" t="s">
        <v>23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4"/>
    </row>
    <row r="13" spans="1:25" s="8" customFormat="1" ht="20.100000000000001" customHeight="1" x14ac:dyDescent="0.35">
      <c r="A13" s="9"/>
      <c r="B13" s="10"/>
    </row>
    <row r="14" spans="1:25" s="8" customFormat="1" ht="23.25" x14ac:dyDescent="0.35">
      <c r="B14" s="11"/>
      <c r="Q14" s="45" t="s">
        <v>7</v>
      </c>
      <c r="S14" s="127">
        <v>45173</v>
      </c>
      <c r="T14" s="128"/>
    </row>
    <row r="15" spans="1:25" s="8" customFormat="1" ht="23.25" x14ac:dyDescent="0.35">
      <c r="A15" s="117" t="s">
        <v>5</v>
      </c>
      <c r="B15" s="117"/>
      <c r="O15" s="12"/>
    </row>
    <row r="16" spans="1:25" s="8" customFormat="1" ht="13.5" customHeight="1" x14ac:dyDescent="0.35">
      <c r="B16" s="11"/>
      <c r="O16" s="25"/>
    </row>
    <row r="17" spans="1:25" ht="19.5" customHeight="1" x14ac:dyDescent="0.4">
      <c r="A17" s="13"/>
      <c r="C17" s="115" t="s">
        <v>24</v>
      </c>
      <c r="D17" s="115"/>
      <c r="E17" s="115"/>
      <c r="F17" s="47"/>
      <c r="G17" s="115" t="s">
        <v>26</v>
      </c>
      <c r="H17" s="115"/>
      <c r="I17" s="115"/>
      <c r="J17" s="47"/>
      <c r="K17" s="115" t="s">
        <v>28</v>
      </c>
      <c r="L17" s="115"/>
      <c r="M17" s="115"/>
      <c r="N17" s="47"/>
      <c r="O17" s="115"/>
      <c r="P17" s="115"/>
      <c r="Q17" s="115"/>
      <c r="R17" s="47"/>
      <c r="S17" s="115"/>
      <c r="T17" s="115"/>
      <c r="U17" s="115"/>
      <c r="V17" s="27"/>
      <c r="W17" s="115"/>
      <c r="X17" s="115"/>
      <c r="Y17" s="115"/>
    </row>
    <row r="18" spans="1:25" ht="15" customHeight="1" x14ac:dyDescent="0.4">
      <c r="A18" s="13"/>
      <c r="C18" s="116" t="s">
        <v>25</v>
      </c>
      <c r="D18" s="116"/>
      <c r="E18" s="116"/>
      <c r="F18" s="48"/>
      <c r="G18" s="116" t="s">
        <v>27</v>
      </c>
      <c r="H18" s="116"/>
      <c r="I18" s="116"/>
      <c r="J18" s="48"/>
      <c r="K18" s="116" t="s">
        <v>29</v>
      </c>
      <c r="L18" s="116"/>
      <c r="M18" s="116"/>
      <c r="N18" s="48"/>
      <c r="O18" s="116"/>
      <c r="P18" s="116"/>
      <c r="Q18" s="116"/>
      <c r="R18" s="48"/>
      <c r="S18" s="116"/>
      <c r="T18" s="116"/>
      <c r="U18" s="116"/>
      <c r="V18" s="23"/>
      <c r="W18" s="116"/>
      <c r="X18" s="116"/>
      <c r="Y18" s="116"/>
    </row>
    <row r="19" spans="1:25" ht="10.5" customHeight="1" x14ac:dyDescent="0.4">
      <c r="A19" s="13"/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ht="15.75" x14ac:dyDescent="0.2">
      <c r="A20" s="14"/>
      <c r="B20" s="15"/>
      <c r="C20" s="28" t="s">
        <v>0</v>
      </c>
      <c r="D20" s="28" t="s">
        <v>9</v>
      </c>
      <c r="E20" s="29" t="s">
        <v>1</v>
      </c>
      <c r="F20" s="16"/>
      <c r="G20" s="28" t="s">
        <v>0</v>
      </c>
      <c r="H20" s="28" t="s">
        <v>9</v>
      </c>
      <c r="I20" s="29" t="s">
        <v>1</v>
      </c>
      <c r="J20" s="16"/>
      <c r="K20" s="28" t="s">
        <v>0</v>
      </c>
      <c r="L20" s="28" t="s">
        <v>9</v>
      </c>
      <c r="M20" s="29" t="s">
        <v>1</v>
      </c>
      <c r="N20" s="16"/>
      <c r="O20" s="28" t="s">
        <v>0</v>
      </c>
      <c r="P20" s="28" t="s">
        <v>9</v>
      </c>
      <c r="Q20" s="29" t="s">
        <v>1</v>
      </c>
      <c r="R20" s="16"/>
      <c r="S20" s="28" t="s">
        <v>0</v>
      </c>
      <c r="T20" s="28" t="s">
        <v>9</v>
      </c>
      <c r="U20" s="29" t="s">
        <v>1</v>
      </c>
      <c r="V20" s="29"/>
      <c r="W20" s="28" t="s">
        <v>0</v>
      </c>
      <c r="X20" s="28" t="s">
        <v>9</v>
      </c>
      <c r="Y20" s="29" t="s">
        <v>1</v>
      </c>
    </row>
    <row r="21" spans="1:25" ht="15.75" thickBot="1" x14ac:dyDescent="0.25">
      <c r="A21" s="14"/>
      <c r="B21" s="15"/>
      <c r="C21" s="18"/>
      <c r="D21" s="14"/>
      <c r="E21" s="18"/>
      <c r="F21" s="18"/>
      <c r="G21" s="18"/>
      <c r="H21" s="14"/>
      <c r="I21" s="18"/>
      <c r="J21" s="18"/>
      <c r="K21" s="18"/>
      <c r="L21" s="14"/>
      <c r="M21" s="18"/>
      <c r="N21" s="18"/>
      <c r="O21" s="18"/>
      <c r="P21" s="14"/>
      <c r="Q21" s="18"/>
      <c r="R21" s="18"/>
      <c r="S21" s="18"/>
      <c r="T21" s="14"/>
      <c r="U21" s="18"/>
      <c r="V21" s="18"/>
      <c r="W21" s="18"/>
      <c r="X21" s="14"/>
      <c r="Y21" s="18"/>
    </row>
    <row r="22" spans="1:25" ht="18.75" thickBot="1" x14ac:dyDescent="0.3">
      <c r="A22" s="35" t="s">
        <v>10</v>
      </c>
      <c r="B22" s="36"/>
      <c r="C22" s="50">
        <v>21140.720000000001</v>
      </c>
      <c r="D22" s="62">
        <v>0.1</v>
      </c>
      <c r="E22" s="38">
        <f>C22*D22+C22</f>
        <v>23254.792000000001</v>
      </c>
      <c r="F22" s="39"/>
      <c r="G22" s="50">
        <v>1892.26</v>
      </c>
      <c r="H22" s="62">
        <v>0</v>
      </c>
      <c r="I22" s="38">
        <f>G22*H22+G22</f>
        <v>1892.26</v>
      </c>
      <c r="J22" s="39"/>
      <c r="K22" s="50">
        <f>5410+1440</f>
        <v>6850</v>
      </c>
      <c r="L22" s="62">
        <v>0.1</v>
      </c>
      <c r="M22" s="38">
        <f>K22*L22+K22</f>
        <v>7535</v>
      </c>
      <c r="N22" s="39"/>
      <c r="O22" s="50"/>
      <c r="P22" s="62"/>
      <c r="Q22" s="38">
        <f>O22*P22+O22</f>
        <v>0</v>
      </c>
      <c r="R22" s="39"/>
      <c r="S22" s="37"/>
      <c r="T22" s="63"/>
      <c r="U22" s="40">
        <f>S22*T22+S22</f>
        <v>0</v>
      </c>
      <c r="V22" s="18"/>
      <c r="W22" s="37"/>
      <c r="X22" s="63"/>
      <c r="Y22" s="40">
        <f>W22*X22+W22</f>
        <v>0</v>
      </c>
    </row>
    <row r="23" spans="1:25" ht="15.75" x14ac:dyDescent="0.25">
      <c r="A23" s="17"/>
      <c r="B23" s="15"/>
      <c r="C23" s="24"/>
      <c r="D23" s="64"/>
      <c r="E23" s="18"/>
      <c r="F23" s="18"/>
      <c r="G23" s="24"/>
      <c r="H23" s="64"/>
      <c r="I23" s="18"/>
      <c r="J23" s="18"/>
      <c r="K23" s="24"/>
      <c r="L23" s="64"/>
      <c r="M23" s="18"/>
      <c r="N23" s="18"/>
      <c r="O23" s="51"/>
      <c r="P23" s="65"/>
      <c r="Q23" s="18"/>
      <c r="R23" s="18"/>
      <c r="S23" s="24"/>
      <c r="T23" s="64"/>
      <c r="U23" s="18"/>
      <c r="V23" s="18"/>
      <c r="W23" s="24"/>
      <c r="X23" s="64"/>
      <c r="Y23" s="18"/>
    </row>
    <row r="24" spans="1:25" ht="15" x14ac:dyDescent="0.2">
      <c r="A24" s="14" t="s">
        <v>13</v>
      </c>
      <c r="B24" s="15"/>
      <c r="C24" s="52">
        <v>0</v>
      </c>
      <c r="D24" s="66">
        <v>0.1</v>
      </c>
      <c r="E24" s="58">
        <f>C24*D24+C24</f>
        <v>0</v>
      </c>
      <c r="F24" s="51"/>
      <c r="G24" s="52">
        <v>0</v>
      </c>
      <c r="H24" s="66">
        <v>0.1</v>
      </c>
      <c r="I24" s="58">
        <f>G24*H24+G24</f>
        <v>0</v>
      </c>
      <c r="J24" s="51"/>
      <c r="K24" s="52">
        <v>0</v>
      </c>
      <c r="L24" s="66">
        <v>0.1</v>
      </c>
      <c r="M24" s="58">
        <f>K24*L24+K24</f>
        <v>0</v>
      </c>
      <c r="N24" s="51"/>
      <c r="O24" s="52">
        <v>0</v>
      </c>
      <c r="P24" s="66"/>
      <c r="Q24" s="58">
        <f>O24*P24+O24</f>
        <v>0</v>
      </c>
      <c r="R24" s="51"/>
      <c r="S24" s="52">
        <v>0</v>
      </c>
      <c r="T24" s="66"/>
      <c r="U24" s="58">
        <f>S24*T24+S24</f>
        <v>0</v>
      </c>
      <c r="V24" s="51"/>
      <c r="W24" s="52">
        <v>0</v>
      </c>
      <c r="X24" s="66"/>
      <c r="Y24" s="19">
        <f>W24*X24+W24</f>
        <v>0</v>
      </c>
    </row>
    <row r="25" spans="1:25" ht="15.75" x14ac:dyDescent="0.25">
      <c r="A25" s="17"/>
      <c r="B25" s="15"/>
      <c r="C25" s="67"/>
      <c r="D25" s="18"/>
      <c r="E25" s="18"/>
      <c r="F25" s="18"/>
      <c r="G25" s="67"/>
      <c r="H25" s="18"/>
      <c r="I25" s="18"/>
      <c r="J25" s="18"/>
      <c r="K25" s="18"/>
      <c r="L25" s="67"/>
      <c r="M25" s="67"/>
      <c r="N25" s="18"/>
      <c r="O25" s="18"/>
      <c r="P25" s="67"/>
      <c r="Q25" s="49"/>
      <c r="R25" s="18"/>
      <c r="S25" s="68"/>
      <c r="T25" s="68"/>
      <c r="U25" s="68"/>
      <c r="V25" s="68"/>
      <c r="W25" s="68"/>
      <c r="X25" s="68"/>
      <c r="Y25" s="68"/>
    </row>
    <row r="26" spans="1:25" ht="15.75" x14ac:dyDescent="0.25">
      <c r="A26" s="22"/>
      <c r="B26" s="31" t="s">
        <v>11</v>
      </c>
      <c r="C26" s="53">
        <f>SUM(C21:C25)</f>
        <v>21140.720000000001</v>
      </c>
      <c r="D26" s="20"/>
      <c r="E26" s="20"/>
      <c r="F26" s="20"/>
      <c r="G26" s="53">
        <f>SUM(G21:G25)</f>
        <v>1892.26</v>
      </c>
      <c r="H26" s="20"/>
      <c r="I26" s="20"/>
      <c r="J26" s="20"/>
      <c r="K26" s="53">
        <f>SUM(K21:K25)</f>
        <v>6850</v>
      </c>
      <c r="L26" s="20"/>
      <c r="M26" s="20"/>
      <c r="N26" s="69"/>
      <c r="O26" s="53">
        <f>SUM(O21:O25)</f>
        <v>0</v>
      </c>
      <c r="P26" s="20"/>
      <c r="Q26" s="20"/>
      <c r="R26" s="20"/>
      <c r="S26" s="53">
        <f>SUM(S21:S25)</f>
        <v>0</v>
      </c>
      <c r="T26" s="20"/>
      <c r="U26" s="20"/>
      <c r="V26" s="20"/>
      <c r="W26" s="53">
        <f>SUM(W21:W25)</f>
        <v>0</v>
      </c>
      <c r="X26" s="20"/>
      <c r="Y26" s="20"/>
    </row>
    <row r="27" spans="1:25" ht="15" x14ac:dyDescent="0.2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R27" s="14"/>
    </row>
    <row r="28" spans="1:25" s="32" customFormat="1" ht="20.25" x14ac:dyDescent="0.3">
      <c r="A28" s="118" t="s">
        <v>12</v>
      </c>
      <c r="B28" s="118"/>
      <c r="C28" s="14"/>
      <c r="E28" s="70">
        <f>SUM(E22:E25)</f>
        <v>23254.792000000001</v>
      </c>
      <c r="F28" s="67"/>
      <c r="G28" s="67"/>
      <c r="H28" s="67"/>
      <c r="I28" s="70">
        <f>SUM(I22:I25)</f>
        <v>1892.26</v>
      </c>
      <c r="J28" s="67"/>
      <c r="K28" s="67"/>
      <c r="L28" s="67"/>
      <c r="M28" s="70">
        <f>SUM(M22:M25)</f>
        <v>7535</v>
      </c>
      <c r="N28" s="67"/>
      <c r="O28" s="67"/>
      <c r="P28" s="67"/>
      <c r="Q28" s="70">
        <f>SUM(Q22:Q25)</f>
        <v>0</v>
      </c>
      <c r="R28" s="67"/>
      <c r="S28" s="67"/>
      <c r="T28" s="67"/>
      <c r="U28" s="70">
        <f>SUM(U22:U25)</f>
        <v>0</v>
      </c>
      <c r="V28" s="20"/>
      <c r="W28" s="67"/>
      <c r="X28" s="67"/>
      <c r="Y28" s="70">
        <f>SUM(Y22:Y25)</f>
        <v>0</v>
      </c>
    </row>
    <row r="29" spans="1:25" s="32" customFormat="1" ht="21" thickBot="1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s="32" customFormat="1" ht="21" thickBot="1" x14ac:dyDescent="0.35">
      <c r="A30" s="14" t="s">
        <v>19</v>
      </c>
      <c r="B30" s="33"/>
      <c r="C30" s="61"/>
      <c r="D30" s="33"/>
      <c r="E30" s="38"/>
      <c r="F30" s="33"/>
      <c r="G30" s="61"/>
      <c r="H30" s="33"/>
      <c r="I30" s="38"/>
      <c r="K30" s="61"/>
      <c r="L30" s="33"/>
      <c r="M30" s="38"/>
      <c r="N30" s="33"/>
      <c r="O30" s="61"/>
      <c r="P30" s="33"/>
      <c r="Q30" s="38"/>
      <c r="R30" s="33"/>
      <c r="S30" s="61"/>
      <c r="T30" s="33"/>
      <c r="U30" s="38"/>
      <c r="V30" s="33"/>
      <c r="W30" s="61"/>
      <c r="X30" s="33"/>
      <c r="Y30" s="38"/>
    </row>
    <row r="31" spans="1:25" s="32" customFormat="1" ht="20.25" x14ac:dyDescent="0.3">
      <c r="A31" s="14" t="s">
        <v>20</v>
      </c>
      <c r="B31" s="33"/>
      <c r="C31" s="61"/>
      <c r="D31" s="33"/>
      <c r="E31" s="18">
        <f>E28-E30</f>
        <v>23254.792000000001</v>
      </c>
      <c r="F31" s="33"/>
      <c r="G31" s="33"/>
      <c r="H31" s="33"/>
      <c r="I31" s="18">
        <f>I28-I30</f>
        <v>1892.26</v>
      </c>
      <c r="J31" s="33"/>
      <c r="K31" s="33"/>
      <c r="L31" s="33"/>
      <c r="M31" s="18">
        <f>M28-M30</f>
        <v>7535</v>
      </c>
      <c r="N31" s="33"/>
      <c r="O31" s="33"/>
      <c r="P31" s="33"/>
      <c r="Q31" s="18">
        <f>Q28-Q30</f>
        <v>0</v>
      </c>
      <c r="R31" s="33"/>
      <c r="S31" s="33"/>
      <c r="T31" s="33"/>
      <c r="U31" s="18">
        <f>U28-U30</f>
        <v>0</v>
      </c>
      <c r="V31" s="33"/>
      <c r="W31" s="33"/>
      <c r="X31" s="33"/>
      <c r="Y31" s="18">
        <f>Y28-Y30</f>
        <v>0</v>
      </c>
    </row>
    <row r="32" spans="1:25" ht="15" x14ac:dyDescent="0.2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2"/>
      <c r="P32" s="14"/>
      <c r="R32" s="14"/>
    </row>
    <row r="33" spans="1:24" ht="15" customHeight="1" x14ac:dyDescent="0.2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14"/>
      <c r="P33" s="114"/>
      <c r="Q33" s="114"/>
      <c r="R33" s="14"/>
    </row>
    <row r="34" spans="1:24" ht="18.75" thickBot="1" x14ac:dyDescent="0.3">
      <c r="A34" s="54" t="s">
        <v>14</v>
      </c>
      <c r="C34" s="33"/>
      <c r="E34" s="120">
        <f>+C26+G26+K26+O26+S26</f>
        <v>29882.98</v>
      </c>
      <c r="F34" s="120"/>
      <c r="G34" s="120"/>
      <c r="H34" s="56" t="s">
        <v>8</v>
      </c>
      <c r="I34" s="14"/>
      <c r="J34" s="14"/>
      <c r="O34" s="114"/>
      <c r="P34" s="114"/>
      <c r="Q34" s="114"/>
      <c r="R34" s="14"/>
    </row>
    <row r="35" spans="1:24" s="32" customFormat="1" ht="21" thickBot="1" x14ac:dyDescent="0.35">
      <c r="A35" s="55" t="s">
        <v>18</v>
      </c>
      <c r="B35" s="34"/>
      <c r="C35" s="34"/>
      <c r="D35" s="34"/>
      <c r="E35" s="99">
        <f>E28+I28+M28+Q28+U28</f>
        <v>32682.052</v>
      </c>
      <c r="F35" s="100"/>
      <c r="G35" s="100"/>
      <c r="H35" s="57" t="s">
        <v>6</v>
      </c>
      <c r="O35" s="114"/>
      <c r="P35" s="114"/>
      <c r="Q35" s="114"/>
    </row>
    <row r="36" spans="1:24" s="32" customFormat="1" ht="20.25" x14ac:dyDescent="0.3">
      <c r="A36" s="14" t="s">
        <v>19</v>
      </c>
      <c r="B36" s="71"/>
      <c r="C36" s="71"/>
      <c r="D36" s="71"/>
      <c r="E36" s="119">
        <f>SUM(E30,I30,M30,Q30,U30,Y30)</f>
        <v>0</v>
      </c>
      <c r="F36" s="119"/>
      <c r="G36" s="119"/>
      <c r="H36" s="56" t="s">
        <v>6</v>
      </c>
      <c r="O36" s="59"/>
      <c r="P36" s="59"/>
      <c r="Q36" s="59"/>
    </row>
    <row r="37" spans="1:24" s="32" customFormat="1" ht="20.25" x14ac:dyDescent="0.3">
      <c r="A37" s="14" t="s">
        <v>20</v>
      </c>
      <c r="B37" s="71"/>
      <c r="C37" s="71"/>
      <c r="D37" s="71"/>
      <c r="E37" s="113">
        <f>SUM(E31,I31,M31,Q31,U31,Y31)</f>
        <v>32682.052</v>
      </c>
      <c r="F37" s="113"/>
      <c r="G37" s="113"/>
      <c r="H37" s="56" t="s">
        <v>6</v>
      </c>
      <c r="O37" s="59"/>
      <c r="P37" s="59"/>
      <c r="Q37" s="59"/>
    </row>
    <row r="38" spans="1:24" ht="16.5" thickBot="1" x14ac:dyDescent="0.3">
      <c r="A38" s="14"/>
      <c r="B38" s="15"/>
      <c r="C38" s="30"/>
      <c r="D38" s="17"/>
      <c r="E38" s="30"/>
      <c r="F38" s="17"/>
      <c r="G38" s="17"/>
      <c r="H38" s="14"/>
      <c r="I38" s="14"/>
      <c r="J38" s="14"/>
      <c r="K38" s="14"/>
      <c r="L38" s="14"/>
      <c r="M38" s="14"/>
      <c r="N38" s="14"/>
      <c r="O38" s="59"/>
      <c r="P38" s="59"/>
      <c r="Q38" s="59"/>
      <c r="R38" s="14"/>
    </row>
    <row r="39" spans="1:24" ht="18" x14ac:dyDescent="0.25">
      <c r="A39" s="111" t="s">
        <v>30</v>
      </c>
      <c r="B39" s="112"/>
      <c r="C39" s="72"/>
      <c r="D39" s="72"/>
      <c r="E39" s="72"/>
      <c r="F39" s="72"/>
      <c r="G39" s="73"/>
      <c r="H39" s="74"/>
      <c r="I39" s="75"/>
      <c r="N39" s="76"/>
      <c r="O39" s="76"/>
      <c r="P39" s="76"/>
      <c r="Q39" s="14"/>
      <c r="S39" s="14"/>
    </row>
    <row r="40" spans="1:24" ht="22.5" customHeight="1" x14ac:dyDescent="0.35">
      <c r="A40" s="77"/>
      <c r="B40" s="15"/>
      <c r="C40" s="78"/>
      <c r="D40" s="78"/>
      <c r="E40" s="78"/>
      <c r="F40" s="78"/>
      <c r="G40" s="14"/>
      <c r="H40" s="79"/>
      <c r="I40" s="78"/>
      <c r="J40" s="78"/>
      <c r="K40" s="14"/>
      <c r="L40" s="78"/>
      <c r="M40" s="8"/>
      <c r="N40" s="8"/>
      <c r="O40" s="14"/>
      <c r="Q40" s="14"/>
      <c r="S40" s="14"/>
      <c r="W40" s="80"/>
      <c r="X40" s="80"/>
    </row>
    <row r="41" spans="1:24" ht="15" x14ac:dyDescent="0.2">
      <c r="A41" s="102" t="s">
        <v>35</v>
      </c>
      <c r="B41" s="103"/>
      <c r="C41" s="104">
        <v>1900</v>
      </c>
      <c r="D41" s="101"/>
      <c r="E41" s="92" t="s">
        <v>8</v>
      </c>
      <c r="F41" s="14"/>
      <c r="G41" s="14"/>
      <c r="H41" s="81"/>
      <c r="I41" s="18"/>
      <c r="J41" s="14"/>
      <c r="K41" s="14"/>
      <c r="L41" s="18"/>
      <c r="M41" s="14"/>
      <c r="N41" s="14"/>
      <c r="O41" s="14"/>
      <c r="P41" s="18"/>
      <c r="Q41" s="14"/>
      <c r="S41" s="14"/>
    </row>
    <row r="42" spans="1:24" ht="15" x14ac:dyDescent="0.2">
      <c r="A42" s="97"/>
      <c r="B42" s="83" t="s">
        <v>19</v>
      </c>
      <c r="C42" s="101">
        <f>600+800</f>
        <v>1400</v>
      </c>
      <c r="D42" s="101"/>
      <c r="E42" s="92" t="s">
        <v>8</v>
      </c>
      <c r="F42" s="14"/>
      <c r="G42" s="14"/>
      <c r="H42" s="81"/>
      <c r="I42" s="18"/>
      <c r="J42" s="14"/>
      <c r="K42" s="14"/>
      <c r="L42" s="18"/>
      <c r="M42" s="14"/>
      <c r="N42" s="14"/>
      <c r="O42" s="14"/>
      <c r="P42" s="18"/>
      <c r="Q42" s="14"/>
      <c r="S42" s="14"/>
    </row>
    <row r="43" spans="1:24" ht="15.75" thickBot="1" x14ac:dyDescent="0.25">
      <c r="A43" s="98"/>
      <c r="B43" s="83" t="s">
        <v>20</v>
      </c>
      <c r="C43" s="101">
        <f>C41-C42</f>
        <v>500</v>
      </c>
      <c r="D43" s="101"/>
      <c r="E43" s="92" t="s">
        <v>8</v>
      </c>
      <c r="F43" s="14"/>
      <c r="G43" s="14"/>
      <c r="H43" s="81"/>
      <c r="I43" s="18"/>
      <c r="J43" s="14"/>
      <c r="K43" s="14"/>
      <c r="L43" s="18"/>
      <c r="M43" s="14"/>
      <c r="N43" s="14"/>
      <c r="O43" s="14"/>
      <c r="P43" s="18"/>
      <c r="Q43" s="14"/>
      <c r="S43" s="14"/>
    </row>
    <row r="44" spans="1:24" ht="21" thickBot="1" x14ac:dyDescent="0.35">
      <c r="A44" s="82"/>
      <c r="B44" s="83"/>
      <c r="C44" s="84"/>
      <c r="D44" s="18"/>
      <c r="E44" s="14"/>
      <c r="F44" s="14"/>
      <c r="G44" s="14"/>
      <c r="H44" s="81"/>
      <c r="I44" s="18"/>
      <c r="J44" s="14"/>
      <c r="K44" s="14"/>
      <c r="L44" s="85" t="s">
        <v>31</v>
      </c>
      <c r="M44" s="86"/>
      <c r="N44" s="86"/>
      <c r="O44" s="86"/>
      <c r="P44" s="86"/>
      <c r="Q44" s="86"/>
      <c r="R44" s="86"/>
      <c r="S44" s="86"/>
      <c r="T44" s="105">
        <f>E49+E35</f>
        <v>34582.051999999996</v>
      </c>
      <c r="U44" s="105"/>
      <c r="V44" s="105"/>
      <c r="W44" s="87" t="s">
        <v>6</v>
      </c>
    </row>
    <row r="45" spans="1:24" ht="15" x14ac:dyDescent="0.2">
      <c r="A45" s="88"/>
      <c r="B45" s="83" t="s">
        <v>32</v>
      </c>
      <c r="C45" s="89"/>
      <c r="D45" s="18"/>
      <c r="E45" s="14"/>
      <c r="F45" s="14"/>
      <c r="G45" s="14"/>
      <c r="H45" s="81"/>
      <c r="I45" s="18"/>
      <c r="J45" s="14"/>
      <c r="K45" s="14"/>
      <c r="L45" s="18"/>
      <c r="M45" s="14"/>
      <c r="N45" s="14"/>
      <c r="O45" s="14"/>
      <c r="P45" s="18"/>
      <c r="Q45" s="14"/>
      <c r="S45" s="14"/>
    </row>
    <row r="46" spans="1:24" ht="15" x14ac:dyDescent="0.2">
      <c r="A46" s="88"/>
      <c r="B46" s="15"/>
      <c r="C46" s="84"/>
      <c r="D46" s="18"/>
      <c r="E46" s="14"/>
      <c r="F46" s="14"/>
      <c r="G46" s="14"/>
      <c r="H46" s="81"/>
      <c r="I46" s="18"/>
      <c r="J46" s="14"/>
      <c r="K46" s="14"/>
      <c r="L46" s="18"/>
      <c r="M46" s="14"/>
      <c r="N46" s="14"/>
      <c r="O46" s="14"/>
      <c r="P46" s="18"/>
      <c r="Q46" s="90"/>
      <c r="R46" s="91"/>
      <c r="S46" s="90"/>
      <c r="T46" s="106"/>
      <c r="U46" s="107"/>
    </row>
    <row r="47" spans="1:24" ht="15.75" x14ac:dyDescent="0.2">
      <c r="A47" s="108" t="s">
        <v>33</v>
      </c>
      <c r="B47" s="109"/>
      <c r="C47" s="110">
        <f>C41</f>
        <v>1900</v>
      </c>
      <c r="D47" s="110"/>
      <c r="E47" s="92" t="s">
        <v>8</v>
      </c>
      <c r="F47" s="92"/>
      <c r="G47" s="93"/>
      <c r="H47" s="94"/>
      <c r="S47" s="93"/>
    </row>
    <row r="48" spans="1:24" ht="15.75" thickBot="1" x14ac:dyDescent="0.25">
      <c r="A48" s="82"/>
      <c r="B48" s="15"/>
      <c r="C48" s="14"/>
      <c r="D48" s="14"/>
      <c r="E48" s="14"/>
      <c r="F48" s="14"/>
      <c r="G48" s="14"/>
      <c r="H48" s="81"/>
      <c r="I48" s="14"/>
      <c r="J48" s="14"/>
      <c r="O48" s="14"/>
      <c r="P48" s="14"/>
      <c r="Q48" s="14"/>
      <c r="S48" s="14"/>
    </row>
    <row r="49" spans="1:24" ht="21" thickBot="1" x14ac:dyDescent="0.35">
      <c r="A49" s="95" t="s">
        <v>34</v>
      </c>
      <c r="B49" s="96"/>
      <c r="C49" s="96"/>
      <c r="D49" s="96"/>
      <c r="E49" s="99">
        <f>C47*C45+C47</f>
        <v>1900</v>
      </c>
      <c r="F49" s="100"/>
      <c r="G49" s="100"/>
      <c r="H49" s="57" t="s">
        <v>6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</sheetData>
  <mergeCells count="34">
    <mergeCell ref="A10:C10"/>
    <mergeCell ref="A12:C12"/>
    <mergeCell ref="S14:T14"/>
    <mergeCell ref="D10:Y10"/>
    <mergeCell ref="D12:Y12"/>
    <mergeCell ref="A15:B15"/>
    <mergeCell ref="W17:Y17"/>
    <mergeCell ref="W18:Y18"/>
    <mergeCell ref="A28:B28"/>
    <mergeCell ref="E36:G36"/>
    <mergeCell ref="G18:I18"/>
    <mergeCell ref="K17:M17"/>
    <mergeCell ref="K18:M18"/>
    <mergeCell ref="G17:I17"/>
    <mergeCell ref="E35:G35"/>
    <mergeCell ref="E34:G34"/>
    <mergeCell ref="E37:G37"/>
    <mergeCell ref="O33:Q35"/>
    <mergeCell ref="S17:U17"/>
    <mergeCell ref="S18:U18"/>
    <mergeCell ref="C17:E17"/>
    <mergeCell ref="C18:E18"/>
    <mergeCell ref="O17:Q17"/>
    <mergeCell ref="O18:Q18"/>
    <mergeCell ref="T44:V44"/>
    <mergeCell ref="T46:U46"/>
    <mergeCell ref="A47:B47"/>
    <mergeCell ref="C47:D47"/>
    <mergeCell ref="A39:B39"/>
    <mergeCell ref="E49:G49"/>
    <mergeCell ref="C42:D42"/>
    <mergeCell ref="C43:D43"/>
    <mergeCell ref="A41:B41"/>
    <mergeCell ref="C41:D41"/>
  </mergeCells>
  <pageMargins left="0.59055118110236227" right="0.19685039370078741" top="0.74803149606299213" bottom="0.74803149606299213" header="0.31496062992125984" footer="0.31496062992125984"/>
  <pageSetup paperSize="9" scale="53" orientation="landscape" r:id="rId1"/>
  <headerFooter scaleWithDoc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RECAPITULATIF</vt:lpstr>
      <vt:lpstr>RECAPITULATIF!Zone_d_impression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#001</dc:subject>
  <dc:creator>raphaël</dc:creator>
  <cp:lastModifiedBy>Laurence DUMONT</cp:lastModifiedBy>
  <cp:lastPrinted>2023-08-29T07:42:16Z</cp:lastPrinted>
  <dcterms:created xsi:type="dcterms:W3CDTF">2018-04-06T09:58:58Z</dcterms:created>
  <dcterms:modified xsi:type="dcterms:W3CDTF">2023-09-04T08:31:13Z</dcterms:modified>
</cp:coreProperties>
</file>